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DICIEMBRE 2022\"/>
    </mc:Choice>
  </mc:AlternateContent>
  <bookViews>
    <workbookView xWindow="0" yWindow="0" windowWidth="20490" windowHeight="7650"/>
  </bookViews>
  <sheets>
    <sheet name="INV 4TO TRIMESTRAL 2022" sheetId="40" r:id="rId1"/>
  </sheets>
  <definedNames>
    <definedName name="_xlnm.Print_Area" localSheetId="0">'INV 4TO TRIMESTRAL 2022'!$A$1:$P$238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2" i="40" l="1"/>
  <c r="J212" i="40"/>
  <c r="K212" i="40" s="1"/>
  <c r="J208" i="40"/>
  <c r="K208" i="40" s="1"/>
  <c r="I154" i="40"/>
  <c r="J154" i="40"/>
  <c r="K154" i="40" s="1"/>
  <c r="I28" i="40"/>
  <c r="J28" i="40"/>
  <c r="J29" i="40"/>
  <c r="K28" i="40"/>
  <c r="I17" i="40"/>
  <c r="J17" i="40"/>
  <c r="K17" i="40" s="1"/>
  <c r="I225" i="40"/>
  <c r="I224" i="40"/>
  <c r="I223" i="40"/>
  <c r="I222" i="40"/>
  <c r="I221" i="40"/>
  <c r="I217" i="40"/>
  <c r="I214" i="40"/>
  <c r="I211" i="40"/>
  <c r="I210" i="40"/>
  <c r="I209" i="40"/>
  <c r="I207" i="40"/>
  <c r="I204" i="40"/>
  <c r="J225" i="40"/>
  <c r="K225" i="40" s="1"/>
  <c r="J224" i="40"/>
  <c r="K224" i="40" s="1"/>
  <c r="J223" i="40"/>
  <c r="K223" i="40" s="1"/>
  <c r="J222" i="40"/>
  <c r="K222" i="40" s="1"/>
  <c r="J221" i="40"/>
  <c r="K221" i="40" s="1"/>
  <c r="J214" i="40"/>
  <c r="K214" i="40" s="1"/>
  <c r="J209" i="40"/>
  <c r="K209" i="40" s="1"/>
  <c r="J217" i="40"/>
  <c r="K217" i="40" s="1"/>
  <c r="J211" i="40"/>
  <c r="K211" i="40" s="1"/>
  <c r="J210" i="40"/>
  <c r="K210" i="40" s="1"/>
  <c r="J207" i="40"/>
  <c r="K207" i="40" s="1"/>
  <c r="J204" i="40"/>
  <c r="K204" i="40" s="1"/>
  <c r="J199" i="40"/>
  <c r="K199" i="40" s="1"/>
  <c r="J196" i="40"/>
  <c r="K196" i="40" s="1"/>
  <c r="J174" i="40"/>
  <c r="K174" i="40" s="1"/>
  <c r="I174" i="40"/>
  <c r="I157" i="40"/>
  <c r="J157" i="40"/>
  <c r="K157" i="40" s="1"/>
  <c r="J155" i="40"/>
  <c r="K155" i="40" s="1"/>
  <c r="I23" i="40"/>
  <c r="I24" i="40"/>
  <c r="I71" i="40"/>
  <c r="I193" i="40"/>
  <c r="I146" i="40"/>
  <c r="I142" i="40"/>
  <c r="I141" i="40"/>
  <c r="J105" i="40"/>
  <c r="K105" i="40" s="1"/>
  <c r="J104" i="40"/>
  <c r="K104" i="40" s="1"/>
  <c r="J146" i="40"/>
  <c r="K146" i="40" s="1"/>
  <c r="I163" i="40"/>
  <c r="J163" i="40"/>
  <c r="K163" i="40" s="1"/>
  <c r="I176" i="40"/>
  <c r="J176" i="40"/>
  <c r="K176" i="40" s="1"/>
  <c r="I76" i="40"/>
  <c r="J76" i="40"/>
  <c r="K76" i="40" s="1"/>
  <c r="I31" i="40"/>
  <c r="J31" i="40"/>
  <c r="K31" i="40" s="1"/>
  <c r="I151" i="40"/>
  <c r="J151" i="40"/>
  <c r="K151" i="40" s="1"/>
  <c r="I138" i="40"/>
  <c r="I137" i="40"/>
  <c r="I136" i="40"/>
  <c r="I135" i="40"/>
  <c r="I134" i="40"/>
  <c r="I133" i="40"/>
  <c r="I132" i="40"/>
  <c r="J138" i="40"/>
  <c r="K138" i="40" s="1"/>
  <c r="J137" i="40"/>
  <c r="K137" i="40" s="1"/>
  <c r="J136" i="40"/>
  <c r="K136" i="40" s="1"/>
  <c r="J135" i="40"/>
  <c r="K135" i="40" s="1"/>
  <c r="J134" i="40"/>
  <c r="K134" i="40" s="1"/>
  <c r="J133" i="40"/>
  <c r="K133" i="40" s="1"/>
  <c r="J132" i="40"/>
  <c r="K132" i="40" s="1"/>
  <c r="I189" i="40"/>
  <c r="J189" i="40"/>
  <c r="K189" i="40" s="1"/>
  <c r="J71" i="40"/>
  <c r="K71" i="40" s="1"/>
  <c r="I75" i="40"/>
  <c r="I74" i="40"/>
  <c r="J75" i="40"/>
  <c r="K75" i="40" s="1"/>
  <c r="J74" i="40"/>
  <c r="K74" i="40" s="1"/>
  <c r="J173" i="40"/>
  <c r="K173" i="40" s="1"/>
  <c r="I173" i="40"/>
  <c r="J156" i="40"/>
  <c r="K156" i="40" s="1"/>
  <c r="I156" i="40"/>
  <c r="J169" i="40"/>
  <c r="K169" i="40" s="1"/>
  <c r="I169" i="40"/>
  <c r="J142" i="40"/>
  <c r="K142" i="40" s="1"/>
  <c r="J141" i="40"/>
  <c r="K141" i="40" s="1"/>
  <c r="J226" i="40"/>
  <c r="K226" i="40" s="1"/>
  <c r="I226" i="40"/>
  <c r="J220" i="40"/>
  <c r="K220" i="40" s="1"/>
  <c r="I220" i="40"/>
  <c r="J219" i="40"/>
  <c r="K219" i="40" s="1"/>
  <c r="I219" i="40"/>
  <c r="J218" i="40"/>
  <c r="K218" i="40" s="1"/>
  <c r="I218" i="40"/>
  <c r="J216" i="40"/>
  <c r="K216" i="40" s="1"/>
  <c r="I216" i="40"/>
  <c r="J215" i="40"/>
  <c r="K215" i="40" s="1"/>
  <c r="I215" i="40"/>
  <c r="J213" i="40"/>
  <c r="K213" i="40" s="1"/>
  <c r="I213" i="40"/>
  <c r="J206" i="40"/>
  <c r="K206" i="40" s="1"/>
  <c r="I206" i="40"/>
  <c r="J205" i="40"/>
  <c r="K205" i="40" s="1"/>
  <c r="I205" i="40"/>
  <c r="J203" i="40"/>
  <c r="K203" i="40" s="1"/>
  <c r="I203" i="40"/>
  <c r="J202" i="40"/>
  <c r="K202" i="40" s="1"/>
  <c r="I202" i="40"/>
  <c r="J201" i="40"/>
  <c r="K201" i="40" s="1"/>
  <c r="I201" i="40"/>
  <c r="J200" i="40"/>
  <c r="K200" i="40" s="1"/>
  <c r="I200" i="40"/>
  <c r="J198" i="40"/>
  <c r="K198" i="40" s="1"/>
  <c r="I198" i="40"/>
  <c r="J197" i="40"/>
  <c r="K197" i="40" s="1"/>
  <c r="I197" i="40"/>
  <c r="J195" i="40"/>
  <c r="K195" i="40" s="1"/>
  <c r="I195" i="40"/>
  <c r="J193" i="40"/>
  <c r="K193" i="40" s="1"/>
  <c r="J192" i="40"/>
  <c r="K192" i="40" s="1"/>
  <c r="I192" i="40"/>
  <c r="J191" i="40"/>
  <c r="K191" i="40" s="1"/>
  <c r="I191" i="40"/>
  <c r="J190" i="40"/>
  <c r="K190" i="40" s="1"/>
  <c r="I190" i="40"/>
  <c r="J188" i="40"/>
  <c r="K188" i="40" s="1"/>
  <c r="I188" i="40"/>
  <c r="J187" i="40"/>
  <c r="K187" i="40" s="1"/>
  <c r="I187" i="40"/>
  <c r="J186" i="40"/>
  <c r="K186" i="40" s="1"/>
  <c r="I186" i="40"/>
  <c r="J185" i="40"/>
  <c r="K185" i="40" s="1"/>
  <c r="I185" i="40"/>
  <c r="J184" i="40"/>
  <c r="K184" i="40" s="1"/>
  <c r="I184" i="40"/>
  <c r="J183" i="40"/>
  <c r="K183" i="40" s="1"/>
  <c r="I183" i="40"/>
  <c r="J182" i="40"/>
  <c r="K182" i="40" s="1"/>
  <c r="I182" i="40"/>
  <c r="J181" i="40"/>
  <c r="K181" i="40" s="1"/>
  <c r="I181" i="40"/>
  <c r="J180" i="40"/>
  <c r="K180" i="40" s="1"/>
  <c r="I180" i="40"/>
  <c r="J179" i="40"/>
  <c r="K179" i="40" s="1"/>
  <c r="I179" i="40"/>
  <c r="J178" i="40"/>
  <c r="K178" i="40" s="1"/>
  <c r="I178" i="40"/>
  <c r="J175" i="40"/>
  <c r="K175" i="40" s="1"/>
  <c r="I175" i="40"/>
  <c r="J172" i="40"/>
  <c r="K172" i="40" s="1"/>
  <c r="I172" i="40"/>
  <c r="J171" i="40"/>
  <c r="K171" i="40" s="1"/>
  <c r="I171" i="40"/>
  <c r="J170" i="40"/>
  <c r="K170" i="40" s="1"/>
  <c r="I170" i="40"/>
  <c r="J168" i="40"/>
  <c r="K168" i="40" s="1"/>
  <c r="I168" i="40"/>
  <c r="J167" i="40"/>
  <c r="K167" i="40" s="1"/>
  <c r="I167" i="40"/>
  <c r="J166" i="40"/>
  <c r="K166" i="40" s="1"/>
  <c r="I166" i="40"/>
  <c r="J165" i="40"/>
  <c r="K165" i="40" s="1"/>
  <c r="I165" i="40"/>
  <c r="J164" i="40"/>
  <c r="K164" i="40" s="1"/>
  <c r="I164" i="40"/>
  <c r="J162" i="40"/>
  <c r="K162" i="40" s="1"/>
  <c r="I162" i="40"/>
  <c r="J160" i="40"/>
  <c r="K160" i="40" s="1"/>
  <c r="I160" i="40"/>
  <c r="J159" i="40"/>
  <c r="K159" i="40" s="1"/>
  <c r="I159" i="40"/>
  <c r="J158" i="40"/>
  <c r="K158" i="40" s="1"/>
  <c r="I158" i="40"/>
  <c r="J153" i="40"/>
  <c r="K153" i="40" s="1"/>
  <c r="I153" i="40"/>
  <c r="J152" i="40"/>
  <c r="K152" i="40" s="1"/>
  <c r="I152" i="40"/>
  <c r="J150" i="40"/>
  <c r="K150" i="40" s="1"/>
  <c r="I150" i="40"/>
  <c r="J149" i="40"/>
  <c r="K149" i="40" s="1"/>
  <c r="I149" i="40"/>
  <c r="J148" i="40"/>
  <c r="K148" i="40" s="1"/>
  <c r="I148" i="40"/>
  <c r="J147" i="40"/>
  <c r="K147" i="40" s="1"/>
  <c r="I147" i="40"/>
  <c r="J145" i="40"/>
  <c r="K145" i="40" s="1"/>
  <c r="I145" i="40"/>
  <c r="J144" i="40"/>
  <c r="K144" i="40" s="1"/>
  <c r="I144" i="40"/>
  <c r="J143" i="40"/>
  <c r="K143" i="40" s="1"/>
  <c r="I143" i="40"/>
  <c r="J140" i="40"/>
  <c r="K140" i="40" s="1"/>
  <c r="I140" i="40"/>
  <c r="J131" i="40"/>
  <c r="K131" i="40" s="1"/>
  <c r="I131" i="40"/>
  <c r="J130" i="40"/>
  <c r="K130" i="40" s="1"/>
  <c r="I130" i="40"/>
  <c r="J129" i="40"/>
  <c r="K129" i="40" s="1"/>
  <c r="I129" i="40"/>
  <c r="J128" i="40"/>
  <c r="K128" i="40" s="1"/>
  <c r="I128" i="40"/>
  <c r="J127" i="40"/>
  <c r="K127" i="40" s="1"/>
  <c r="I127" i="40"/>
  <c r="J126" i="40"/>
  <c r="K126" i="40" s="1"/>
  <c r="I126" i="40"/>
  <c r="J125" i="40"/>
  <c r="K125" i="40" s="1"/>
  <c r="I125" i="40"/>
  <c r="J124" i="40"/>
  <c r="K124" i="40" s="1"/>
  <c r="I124" i="40"/>
  <c r="J123" i="40"/>
  <c r="K123" i="40" s="1"/>
  <c r="I123" i="40"/>
  <c r="J122" i="40"/>
  <c r="K122" i="40" s="1"/>
  <c r="I122" i="40"/>
  <c r="J121" i="40"/>
  <c r="K121" i="40" s="1"/>
  <c r="I121" i="40"/>
  <c r="J120" i="40"/>
  <c r="K120" i="40" s="1"/>
  <c r="I120" i="40"/>
  <c r="J119" i="40"/>
  <c r="K119" i="40" s="1"/>
  <c r="I119" i="40"/>
  <c r="J118" i="40"/>
  <c r="K118" i="40" s="1"/>
  <c r="I118" i="40"/>
  <c r="J117" i="40"/>
  <c r="K117" i="40" s="1"/>
  <c r="I117" i="40"/>
  <c r="J116" i="40"/>
  <c r="K116" i="40" s="1"/>
  <c r="I116" i="40"/>
  <c r="J115" i="40"/>
  <c r="K115" i="40" s="1"/>
  <c r="I115" i="40"/>
  <c r="J114" i="40"/>
  <c r="K114" i="40" s="1"/>
  <c r="I114" i="40"/>
  <c r="J113" i="40"/>
  <c r="K113" i="40" s="1"/>
  <c r="I113" i="40"/>
  <c r="J112" i="40"/>
  <c r="K112" i="40" s="1"/>
  <c r="I112" i="40"/>
  <c r="J111" i="40"/>
  <c r="K111" i="40" s="1"/>
  <c r="I111" i="40"/>
  <c r="J110" i="40"/>
  <c r="K110" i="40" s="1"/>
  <c r="I110" i="40"/>
  <c r="J109" i="40"/>
  <c r="K109" i="40" s="1"/>
  <c r="I109" i="40"/>
  <c r="J108" i="40"/>
  <c r="K108" i="40" s="1"/>
  <c r="I108" i="40"/>
  <c r="J107" i="40"/>
  <c r="K107" i="40" s="1"/>
  <c r="I107" i="40"/>
  <c r="J106" i="40"/>
  <c r="K106" i="40" s="1"/>
  <c r="I106" i="40"/>
  <c r="I105" i="40"/>
  <c r="I104" i="40"/>
  <c r="J103" i="40"/>
  <c r="K103" i="40" s="1"/>
  <c r="I103" i="40"/>
  <c r="J101" i="40"/>
  <c r="K101" i="40" s="1"/>
  <c r="I101" i="40"/>
  <c r="J100" i="40"/>
  <c r="K100" i="40" s="1"/>
  <c r="I100" i="40"/>
  <c r="J99" i="40"/>
  <c r="K99" i="40" s="1"/>
  <c r="I99" i="40"/>
  <c r="J98" i="40"/>
  <c r="K98" i="40" s="1"/>
  <c r="I98" i="40"/>
  <c r="J97" i="40"/>
  <c r="K97" i="40" s="1"/>
  <c r="I97" i="40"/>
  <c r="J96" i="40"/>
  <c r="K96" i="40" s="1"/>
  <c r="I96" i="40"/>
  <c r="J95" i="40"/>
  <c r="K95" i="40" s="1"/>
  <c r="I95" i="40"/>
  <c r="J94" i="40"/>
  <c r="K94" i="40" s="1"/>
  <c r="I94" i="40"/>
  <c r="J93" i="40"/>
  <c r="K93" i="40" s="1"/>
  <c r="I93" i="40"/>
  <c r="J92" i="40"/>
  <c r="K92" i="40" s="1"/>
  <c r="I92" i="40"/>
  <c r="J91" i="40"/>
  <c r="K91" i="40" s="1"/>
  <c r="I91" i="40"/>
  <c r="J90" i="40"/>
  <c r="K90" i="40" s="1"/>
  <c r="I90" i="40"/>
  <c r="J89" i="40"/>
  <c r="K89" i="40" s="1"/>
  <c r="I89" i="40"/>
  <c r="J88" i="40"/>
  <c r="K88" i="40" s="1"/>
  <c r="I88" i="40"/>
  <c r="J87" i="40"/>
  <c r="K87" i="40" s="1"/>
  <c r="I87" i="40"/>
  <c r="J86" i="40"/>
  <c r="K86" i="40" s="1"/>
  <c r="I86" i="40"/>
  <c r="J85" i="40"/>
  <c r="K85" i="40" s="1"/>
  <c r="I85" i="40"/>
  <c r="J84" i="40"/>
  <c r="K84" i="40" s="1"/>
  <c r="I84" i="40"/>
  <c r="J82" i="40"/>
  <c r="K82" i="40" s="1"/>
  <c r="I82" i="40"/>
  <c r="J81" i="40"/>
  <c r="K81" i="40" s="1"/>
  <c r="I81" i="40"/>
  <c r="J80" i="40"/>
  <c r="K80" i="40" s="1"/>
  <c r="I80" i="40"/>
  <c r="J79" i="40"/>
  <c r="K79" i="40" s="1"/>
  <c r="I79" i="40"/>
  <c r="J78" i="40"/>
  <c r="K78" i="40" s="1"/>
  <c r="I78" i="40"/>
  <c r="J77" i="40"/>
  <c r="K77" i="40" s="1"/>
  <c r="I77" i="40"/>
  <c r="J73" i="40"/>
  <c r="K73" i="40" s="1"/>
  <c r="I73" i="40"/>
  <c r="J72" i="40"/>
  <c r="K72" i="40" s="1"/>
  <c r="I72" i="40"/>
  <c r="J70" i="40"/>
  <c r="K70" i="40" s="1"/>
  <c r="I70" i="40"/>
  <c r="J69" i="40"/>
  <c r="K69" i="40" s="1"/>
  <c r="I69" i="40"/>
  <c r="J68" i="40"/>
  <c r="K68" i="40" s="1"/>
  <c r="I68" i="40"/>
  <c r="J67" i="40"/>
  <c r="K67" i="40" s="1"/>
  <c r="I67" i="40"/>
  <c r="J66" i="40"/>
  <c r="K66" i="40" s="1"/>
  <c r="I66" i="40"/>
  <c r="J65" i="40"/>
  <c r="K65" i="40" s="1"/>
  <c r="I65" i="40"/>
  <c r="J64" i="40"/>
  <c r="K64" i="40" s="1"/>
  <c r="I64" i="40"/>
  <c r="J63" i="40"/>
  <c r="K63" i="40" s="1"/>
  <c r="I63" i="40"/>
  <c r="J62" i="40"/>
  <c r="K62" i="40" s="1"/>
  <c r="I62" i="40"/>
  <c r="J61" i="40"/>
  <c r="K61" i="40" s="1"/>
  <c r="I61" i="40"/>
  <c r="J60" i="40"/>
  <c r="K60" i="40" s="1"/>
  <c r="I60" i="40"/>
  <c r="J59" i="40"/>
  <c r="K59" i="40" s="1"/>
  <c r="I59" i="40"/>
  <c r="J58" i="40"/>
  <c r="K58" i="40" s="1"/>
  <c r="I58" i="40"/>
  <c r="J57" i="40"/>
  <c r="K57" i="40" s="1"/>
  <c r="I57" i="40"/>
  <c r="J56" i="40"/>
  <c r="K56" i="40" s="1"/>
  <c r="I56" i="40"/>
  <c r="J55" i="40"/>
  <c r="K55" i="40" s="1"/>
  <c r="I55" i="40"/>
  <c r="J54" i="40"/>
  <c r="K54" i="40" s="1"/>
  <c r="I54" i="40"/>
  <c r="J53" i="40"/>
  <c r="K53" i="40" s="1"/>
  <c r="I53" i="40"/>
  <c r="J52" i="40"/>
  <c r="K52" i="40" s="1"/>
  <c r="I52" i="40"/>
  <c r="J51" i="40"/>
  <c r="K51" i="40" s="1"/>
  <c r="I51" i="40"/>
  <c r="J50" i="40"/>
  <c r="K50" i="40" s="1"/>
  <c r="I50" i="40"/>
  <c r="J49" i="40"/>
  <c r="K49" i="40" s="1"/>
  <c r="I49" i="40"/>
  <c r="J48" i="40"/>
  <c r="K48" i="40" s="1"/>
  <c r="I48" i="40"/>
  <c r="J47" i="40"/>
  <c r="K47" i="40" s="1"/>
  <c r="I47" i="40"/>
  <c r="J46" i="40"/>
  <c r="K46" i="40" s="1"/>
  <c r="I46" i="40"/>
  <c r="J44" i="40"/>
  <c r="K44" i="40" s="1"/>
  <c r="I44" i="40"/>
  <c r="J43" i="40"/>
  <c r="K43" i="40" s="1"/>
  <c r="I43" i="40"/>
  <c r="J42" i="40"/>
  <c r="K42" i="40" s="1"/>
  <c r="I42" i="40"/>
  <c r="J41" i="40"/>
  <c r="K41" i="40" s="1"/>
  <c r="I41" i="40"/>
  <c r="J40" i="40"/>
  <c r="K40" i="40" s="1"/>
  <c r="I40" i="40"/>
  <c r="J39" i="40"/>
  <c r="K39" i="40" s="1"/>
  <c r="I39" i="40"/>
  <c r="J38" i="40"/>
  <c r="K38" i="40" s="1"/>
  <c r="I38" i="40"/>
  <c r="J37" i="40"/>
  <c r="K37" i="40" s="1"/>
  <c r="I37" i="40"/>
  <c r="J36" i="40"/>
  <c r="K36" i="40" s="1"/>
  <c r="I36" i="40"/>
  <c r="J35" i="40"/>
  <c r="K35" i="40" s="1"/>
  <c r="I35" i="40"/>
  <c r="J34" i="40"/>
  <c r="K34" i="40" s="1"/>
  <c r="I34" i="40"/>
  <c r="J33" i="40"/>
  <c r="K33" i="40" s="1"/>
  <c r="I33" i="40"/>
  <c r="J32" i="40"/>
  <c r="K32" i="40" s="1"/>
  <c r="I32" i="40"/>
  <c r="J30" i="40"/>
  <c r="K30" i="40" s="1"/>
  <c r="I30" i="40"/>
  <c r="K29" i="40"/>
  <c r="I29" i="40"/>
  <c r="J27" i="40"/>
  <c r="K27" i="40" s="1"/>
  <c r="I27" i="40"/>
  <c r="J26" i="40"/>
  <c r="K26" i="40" s="1"/>
  <c r="I26" i="40"/>
  <c r="J25" i="40"/>
  <c r="K25" i="40" s="1"/>
  <c r="I25" i="40"/>
  <c r="J24" i="40"/>
  <c r="K24" i="40" s="1"/>
  <c r="J23" i="40"/>
  <c r="K23" i="40" s="1"/>
  <c r="J21" i="40"/>
  <c r="K21" i="40" s="1"/>
  <c r="I21" i="40"/>
  <c r="J20" i="40"/>
  <c r="K20" i="40" s="1"/>
  <c r="I20" i="40"/>
  <c r="J19" i="40"/>
  <c r="K19" i="40" s="1"/>
  <c r="I19" i="40"/>
  <c r="J18" i="40"/>
  <c r="K18" i="40" s="1"/>
  <c r="I18" i="40"/>
  <c r="J16" i="40"/>
  <c r="K16" i="40" s="1"/>
  <c r="I16" i="40"/>
  <c r="J15" i="40"/>
  <c r="K15" i="40" s="1"/>
  <c r="I15" i="40"/>
  <c r="J14" i="40"/>
  <c r="K14" i="40" s="1"/>
  <c r="I14" i="40"/>
  <c r="J13" i="40"/>
  <c r="K13" i="40" s="1"/>
  <c r="I13" i="40"/>
  <c r="J12" i="40"/>
  <c r="K12" i="40" s="1"/>
  <c r="I12" i="40"/>
  <c r="K227" i="40" l="1"/>
</calcChain>
</file>

<file path=xl/sharedStrings.xml><?xml version="1.0" encoding="utf-8"?>
<sst xmlns="http://schemas.openxmlformats.org/spreadsheetml/2006/main" count="309" uniqueCount="237">
  <si>
    <t xml:space="preserve">                                                                                                             Hasta el  30 de Septiembre del 2017</t>
  </si>
  <si>
    <t>DESCRIPCION DEL PRODUCTO</t>
  </si>
  <si>
    <t>Inv. Inicial/Unid.</t>
  </si>
  <si>
    <t>Costo en RD$</t>
  </si>
  <si>
    <t>Entrante Unid.</t>
  </si>
  <si>
    <t>Periodo de adquisicion</t>
  </si>
  <si>
    <t>Fecha de registro</t>
  </si>
  <si>
    <t>Salidas mes Unid.</t>
  </si>
  <si>
    <t>Costo Salida en RD$</t>
  </si>
  <si>
    <t>Inv. Final Unid.</t>
  </si>
  <si>
    <t>Costo Inv. Final en RD$</t>
  </si>
  <si>
    <t>PAPELERIA</t>
  </si>
  <si>
    <t>LIBRETA P/MENSAJE TELEFONICO CON COPIA</t>
  </si>
  <si>
    <t>LIBRETA RAYADA 5x8</t>
  </si>
  <si>
    <t>LIBRETA RAYADA 8 1/2x11</t>
  </si>
  <si>
    <t>LIBRO RECORD 300 PAG</t>
  </si>
  <si>
    <t>LIBRO RECORD 500 PAG</t>
  </si>
  <si>
    <t>RESMA 8 1/2 x 13</t>
  </si>
  <si>
    <t>RESMA 8 1/2 CARTONITE ENC.</t>
  </si>
  <si>
    <t>RESMA DE OPALINA 8.5 X 11</t>
  </si>
  <si>
    <t>RESMA 8 1/2 x 14</t>
  </si>
  <si>
    <t>ARCHIVO</t>
  </si>
  <si>
    <t>CARPETA 1" BLANCA</t>
  </si>
  <si>
    <t>CARPETA 2" BLANCA</t>
  </si>
  <si>
    <t>CARPETA 3" BLANCA</t>
  </si>
  <si>
    <t>CARPETA 4" BLANCA</t>
  </si>
  <si>
    <t>CARPETA 5" BLANCA</t>
  </si>
  <si>
    <t>FOLDER MANILA 8 1/2 x 11</t>
  </si>
  <si>
    <t>FOLDER MANILA 8 1/2 x 13</t>
  </si>
  <si>
    <t>FOLDER PARTITION VERDE</t>
  </si>
  <si>
    <t>HOJAS PLASTICAS P/TARJETAS</t>
  </si>
  <si>
    <t>LABEL P/CD</t>
  </si>
  <si>
    <t>SOBRE DE CARTA No.10</t>
  </si>
  <si>
    <t>SOBRE MANILA 9x12</t>
  </si>
  <si>
    <t>SOBRE MANILA 10 x 13</t>
  </si>
  <si>
    <t>SOBRE DE CARTA TIMBRADO</t>
  </si>
  <si>
    <t>SEPARADOR P/CARPETA 5/1</t>
  </si>
  <si>
    <t>SEPARADOR P/CARPETA ABECEDARIO</t>
  </si>
  <si>
    <t>SEPARADORES 8.5X11 CON OREJITAS</t>
  </si>
  <si>
    <t>PENDAFLEX 8 ½ x 11</t>
  </si>
  <si>
    <t>PENDAFLEX 8 ½ x 14</t>
  </si>
  <si>
    <t>PROTECTOR DE HOJAS 8 ½ X 11</t>
  </si>
  <si>
    <t>GASTABLES</t>
  </si>
  <si>
    <t>BOLIGRAFO AZUL 12/1</t>
  </si>
  <si>
    <t>BOLIGRAFO NEGRO</t>
  </si>
  <si>
    <t>CD EN BLANCO</t>
  </si>
  <si>
    <t>CINTA ADHESIVA DOBLE CARA</t>
  </si>
  <si>
    <t>CERA PARA DEDOS</t>
  </si>
  <si>
    <t>CINTA DE EMPAQUE 2"</t>
  </si>
  <si>
    <t>CINTA PARA SUMADORA</t>
  </si>
  <si>
    <t>CLIP BILLETERO GRANDE</t>
  </si>
  <si>
    <t>CLIP BILLETERO PEQUEÑO</t>
  </si>
  <si>
    <t>CLIP No.2</t>
  </si>
  <si>
    <t>CORRECTOR LIQUIDO</t>
  </si>
  <si>
    <t>DVD EN BLANCO</t>
  </si>
  <si>
    <t>FELPA AZUL 12/1</t>
  </si>
  <si>
    <t>GANCHO P/FOLDER</t>
  </si>
  <si>
    <t>GRAPAS STANDARD</t>
  </si>
  <si>
    <t>GRAPAS INDUSTRIALES</t>
  </si>
  <si>
    <t>LAPIZ DE CARBON</t>
  </si>
  <si>
    <t>MARCADOR P/PIZARRA ROJO</t>
  </si>
  <si>
    <t>PAPEL CARBON</t>
  </si>
  <si>
    <t>PEGAMENTO GEL 60 ML</t>
  </si>
  <si>
    <t>POST-IT BANDERITA</t>
  </si>
  <si>
    <t>POST-IT 3x3</t>
  </si>
  <si>
    <t>RESALTADOR AMARILLO 12/1</t>
  </si>
  <si>
    <t>ROLLO DE PAPEL P/SUMADORA</t>
  </si>
  <si>
    <t>SOBRE P/CD</t>
  </si>
  <si>
    <t>TINTA AZUL P/ALMOHADILLA</t>
  </si>
  <si>
    <t>TINTA ROJA P/ALMOHADILLA</t>
  </si>
  <si>
    <t>UTILERIA</t>
  </si>
  <si>
    <t>ARMAZONES ARCHIVO 8.5X14</t>
  </si>
  <si>
    <t>BORRADOR P/PIZARRA</t>
  </si>
  <si>
    <t>GRAPADORA</t>
  </si>
  <si>
    <t>GRAPADORA INDUSTRIAL</t>
  </si>
  <si>
    <t>JUEGO BANDEJA ESCRITORIO</t>
  </si>
  <si>
    <t>TIJERA</t>
  </si>
  <si>
    <t>PERFORADORA 2 HOYOS</t>
  </si>
  <si>
    <t>PORTA LAPIZ</t>
  </si>
  <si>
    <t>PORTA REVISTA</t>
  </si>
  <si>
    <t>REGLA</t>
  </si>
  <si>
    <t>SACAGRAPAS</t>
  </si>
  <si>
    <t>SACAPUNTA DE METAL</t>
  </si>
  <si>
    <t>SACAPUNTA ELECTRICO</t>
  </si>
  <si>
    <t>SUMADORA SHARP</t>
  </si>
  <si>
    <t>ROLLO DE LABEL 2 X 3</t>
  </si>
  <si>
    <t>TABLA CON GANCHO</t>
  </si>
  <si>
    <t>TONER 662 COLOR</t>
  </si>
  <si>
    <t>TONER 662 NEGRO</t>
  </si>
  <si>
    <t>TONER TONER CE278A</t>
  </si>
  <si>
    <t>TONER 280A</t>
  </si>
  <si>
    <t>TONER CE381A 312A AZUL</t>
  </si>
  <si>
    <t>TONER CE382A 312A AMARILLO</t>
  </si>
  <si>
    <t>TONER CE383A 312A ROJO</t>
  </si>
  <si>
    <t>X746H1kG LEXMARK - CYAN</t>
  </si>
  <si>
    <t>X746H1CG LEXMARK - CYAN</t>
  </si>
  <si>
    <t>X746H1YG LEXMARK - YELLOW</t>
  </si>
  <si>
    <t>X746H1MG LEXMARK  MAGENTA</t>
  </si>
  <si>
    <t>HP 413X MAGENTA</t>
  </si>
  <si>
    <t>BANDEJA DE  DESECHO TONNER  C734X77G</t>
  </si>
  <si>
    <t>TONER LEXMARK AMARILLO 74COSYG</t>
  </si>
  <si>
    <t>TONER LEXMARK NEGRO 74COSKG</t>
  </si>
  <si>
    <t>TONER CZ130 COLOR CYAN</t>
  </si>
  <si>
    <t>TONER CZ131 COLOR MAGENTA</t>
  </si>
  <si>
    <t>TONER CZ132 COLOR AMARILLO</t>
  </si>
  <si>
    <t>TONER CZ133 COLOR NEGRO</t>
  </si>
  <si>
    <t>TONER COLOR CMY LEXMARK 74C</t>
  </si>
  <si>
    <t>DESECHABLES</t>
  </si>
  <si>
    <t>ESPONJA P/FREGAR</t>
  </si>
  <si>
    <t>FUNDAS 24 x 30 (100/1)</t>
  </si>
  <si>
    <t>FUNDAS 36 x 54 (100/1)</t>
  </si>
  <si>
    <t>GUANTES REFORZADOS NEGROS</t>
  </si>
  <si>
    <t>PAPEL HIGIENICO JUMBO</t>
  </si>
  <si>
    <t>PAPEL TOALLA</t>
  </si>
  <si>
    <t>PLATO DESECHABLE No. 6</t>
  </si>
  <si>
    <t>PLATO DESECHABLE No.9</t>
  </si>
  <si>
    <t>SERVILLETAS 500/1</t>
  </si>
  <si>
    <t>VASOS DESECHABLES No. 5</t>
  </si>
  <si>
    <t>TENEDOR</t>
  </si>
  <si>
    <t>ABRILLANTADOR DE MADERA</t>
  </si>
  <si>
    <t>CLORO</t>
  </si>
  <si>
    <t>JABON DE FREGAR</t>
  </si>
  <si>
    <t>JABON DE MANOS</t>
  </si>
  <si>
    <t>LIMPIADOR DE CRISTAL</t>
  </si>
  <si>
    <t>CUBETA</t>
  </si>
  <si>
    <t>ESCOBA</t>
  </si>
  <si>
    <t>ESCURRIDOR DE PLATOS</t>
  </si>
  <si>
    <t>JUEGO INDIVIDUALES C/SERVILLETA</t>
  </si>
  <si>
    <t>LANILLAS AZULES</t>
  </si>
  <si>
    <t>LANILLAS BLANCAS</t>
  </si>
  <si>
    <t>SWAPER</t>
  </si>
  <si>
    <t>ZAFACONES PEQUEÑOS</t>
  </si>
  <si>
    <t>FUNDAS 17 x 22 (100/1)</t>
  </si>
  <si>
    <t>COMESTIBLES</t>
  </si>
  <si>
    <t>AZUCAR CREMA 5/1</t>
  </si>
  <si>
    <t>CAFE 1 LIBRA</t>
  </si>
  <si>
    <t>CANELA ENTERA</t>
  </si>
  <si>
    <t>COCOA</t>
  </si>
  <si>
    <t>CREMORA</t>
  </si>
  <si>
    <t>JUGOS VARIOS</t>
  </si>
  <si>
    <t>TE FRIO</t>
  </si>
  <si>
    <t>TE VARIOS</t>
  </si>
  <si>
    <t>NESCAFE DOLCE GUSTO CHAI LATTE</t>
  </si>
  <si>
    <t>Total</t>
  </si>
  <si>
    <t>PEGAMENTO EN BARRA</t>
  </si>
  <si>
    <t>20/11/2016</t>
  </si>
  <si>
    <t>TONER FOTOCONDUCTOR</t>
  </si>
  <si>
    <t>BOTELLA DE DESECHO LEXMARK</t>
  </si>
  <si>
    <t>TONER LEXMARK MAGENTA 74COSMG</t>
  </si>
  <si>
    <t>TONER LEXMARK CYAN 74COSCG</t>
  </si>
  <si>
    <t>MOD. DE TRANSFERENCIA LEXMARK</t>
  </si>
  <si>
    <t>FELPA NEGRA 12/1</t>
  </si>
  <si>
    <t>ALCOHOL</t>
  </si>
  <si>
    <t xml:space="preserve">HP411X </t>
  </si>
  <si>
    <t xml:space="preserve">HP 412X </t>
  </si>
  <si>
    <t>MASCARILLAS KN95 10/1</t>
  </si>
  <si>
    <t>UNIDAD DE IMAGEN LEXMARK NEGRO</t>
  </si>
  <si>
    <t>FRASCO DE B/BLANQUEADOR EN POLVO</t>
  </si>
  <si>
    <t xml:space="preserve">GEL ANTIBACTERIAL </t>
  </si>
  <si>
    <t>CARTUCHO DE TINTA 662XL COLOR</t>
  </si>
  <si>
    <t xml:space="preserve">FRASCO PARA GEL ANTIBACTERIAL </t>
  </si>
  <si>
    <t xml:space="preserve">FRASCO PARA ALCOHOL DE 16ONZ </t>
  </si>
  <si>
    <t>CUCHARA DESECHABLE</t>
  </si>
  <si>
    <t xml:space="preserve"> ROTFOLIO LIBRETA </t>
  </si>
  <si>
    <t xml:space="preserve">LIBRETA ROTAFOLIO 22 X 34 </t>
  </si>
  <si>
    <t>29/09/2021</t>
  </si>
  <si>
    <t xml:space="preserve"> RECOGEDOR BASURA </t>
  </si>
  <si>
    <t xml:space="preserve">GALON DE BLANQUEADOR PISOS </t>
  </si>
  <si>
    <t>PIEDRA AMBIENTADORA DE BAÑO</t>
  </si>
  <si>
    <t>PIEDRAS PARA BAÑO</t>
  </si>
  <si>
    <t>NOESES MIXTAS FRASCOS</t>
  </si>
  <si>
    <t>MESCLA PARA CAFÉ AU LAIT</t>
  </si>
  <si>
    <t>TE DE MANZANILLA</t>
  </si>
  <si>
    <t>SUPLEMENTO ALIMENTICIO</t>
  </si>
  <si>
    <t>FRASCO DULCE DE NARANJA</t>
  </si>
  <si>
    <t>FRASCO DE DULCE DE LECHOZA</t>
  </si>
  <si>
    <t>CREMORA 16 ONZA</t>
  </si>
  <si>
    <t xml:space="preserve">RESALTADOR ROSADO </t>
  </si>
  <si>
    <t>BATERIA AA</t>
  </si>
  <si>
    <t>BATERIA AAA</t>
  </si>
  <si>
    <t xml:space="preserve">CINTA 1/2 ADHESIVA TRANSPARENTE </t>
  </si>
  <si>
    <t>MASKING TAPE 2PULGADAS</t>
  </si>
  <si>
    <t>PEGAMENTO GRANDE EN PASTA</t>
  </si>
  <si>
    <t xml:space="preserve">CAJA DE CARTON 24 5/8X 12 7/8X </t>
  </si>
  <si>
    <t>FUNDA PLASTICA NEGRA 28 X 35 C</t>
  </si>
  <si>
    <t>FUNDA PLASTICA NEGRA 36 X</t>
  </si>
  <si>
    <t>TOALLAS MICROFIBRAS AMARILLAS 3X1</t>
  </si>
  <si>
    <t>FUNDA DE VASOS DE PAPEL NO 7</t>
  </si>
  <si>
    <t xml:space="preserve">GALON DESGRASANTE </t>
  </si>
  <si>
    <t>POST IT 1  1/2X2</t>
  </si>
  <si>
    <t>POST IT 3X2</t>
  </si>
  <si>
    <t>EGA-LIQUIDA</t>
  </si>
  <si>
    <t>01/20/2022</t>
  </si>
  <si>
    <t xml:space="preserve">UTILERIA DE COCINA </t>
  </si>
  <si>
    <t>BATERIA 15/12 POLO NORMAL</t>
  </si>
  <si>
    <t>BATERIA 15/12 POLO INVERTIDO</t>
  </si>
  <si>
    <t>BATERIA 11/12</t>
  </si>
  <si>
    <t>BATERIA 27/12</t>
  </si>
  <si>
    <t>BATERIA 17/12</t>
  </si>
  <si>
    <t xml:space="preserve">BATERIA W 18  18/19 </t>
  </si>
  <si>
    <t xml:space="preserve">BATERIA PEQ BACKUP </t>
  </si>
  <si>
    <t>SERVILLETA 50/1</t>
  </si>
  <si>
    <t>FOLDER DE COLOR 8 1/2*11</t>
  </si>
  <si>
    <t>POST IT 3 X 5</t>
  </si>
  <si>
    <t xml:space="preserve">TINTAS TONERS &amp; BATERIAS  </t>
  </si>
  <si>
    <t>DETERGENTES &amp; INSECTICIDA</t>
  </si>
  <si>
    <t xml:space="preserve">INSECTICIDA MATA MOSQUITO </t>
  </si>
  <si>
    <t xml:space="preserve">AMBIENTADOR SPRAY </t>
  </si>
  <si>
    <t xml:space="preserve">GUANTEX DESECHABLES LATEX </t>
  </si>
  <si>
    <t>VASO DE CARTON NO. 4</t>
  </si>
  <si>
    <t xml:space="preserve">VASO DE PAPEL 7 ONZ 50/1 </t>
  </si>
  <si>
    <t>GALON DE DESINFECTANTE LIQUIDO</t>
  </si>
  <si>
    <t xml:space="preserve">AZUCAR SPLENDA </t>
  </si>
  <si>
    <t xml:space="preserve">CANELA MOLIDA </t>
  </si>
  <si>
    <t xml:space="preserve">LECHE </t>
  </si>
  <si>
    <t xml:space="preserve">GALLETAS PICNIC </t>
  </si>
  <si>
    <t>SEMILLAS CAJUIL ASADAS S/SAL</t>
  </si>
  <si>
    <t>SEMILLAS MIXTAS DELUXE</t>
  </si>
  <si>
    <t>MANI EN FRASCO</t>
  </si>
  <si>
    <t>GALLETAS DE AVENA</t>
  </si>
  <si>
    <t xml:space="preserve">AGUA CON GAS </t>
  </si>
  <si>
    <t>EXTRACTO DE MALTA INDIA</t>
  </si>
  <si>
    <t>REFRESCO COCA COLA 16 ONZ</t>
  </si>
  <si>
    <t>BOLA DE QUESO GUDA 3 LIBRA</t>
  </si>
  <si>
    <t xml:space="preserve">JAMON ESPECIAL 3 LIBRA </t>
  </si>
  <si>
    <t>MENTA VERDE</t>
  </si>
  <si>
    <t xml:space="preserve">RESMA 8 1/2*11 </t>
  </si>
  <si>
    <t xml:space="preserve">FOLDER C/BOLSILLO AZUL </t>
  </si>
  <si>
    <t>VASO DESECHABLES NO.10</t>
  </si>
  <si>
    <t>30/12/202</t>
  </si>
  <si>
    <t xml:space="preserve">GALLETAS DULCE CON CHIPS </t>
  </si>
  <si>
    <t xml:space="preserve">JENGIBRE EN POLVO </t>
  </si>
  <si>
    <t>INV 4TO TRIMESTRE DEL 2022</t>
  </si>
  <si>
    <t>Realizado por :</t>
  </si>
  <si>
    <t>Aprobado por:</t>
  </si>
  <si>
    <t>Jesus Maria Castillo</t>
  </si>
  <si>
    <t>Tirso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</si>
</sst>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0070C0"/>
      <name val="Calibri"/>
      <family val="2"/>
      <scheme val="minor"/>
    </font>
    <font>
      <b/>
      <sz val="10"/>
      <color rgb="FF0070C0"/>
      <name val="Times New Roman"/>
      <family val="1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0" fontId="2" fillId="0" borderId="4" xfId="0" applyFont="1" applyBorder="1"/>
    <xf numFmtId="0" fontId="2" fillId="2" borderId="0" xfId="0" applyFont="1" applyFill="1"/>
    <xf numFmtId="43" fontId="2" fillId="2" borderId="0" xfId="1" applyFont="1" applyFill="1"/>
    <xf numFmtId="0" fontId="2" fillId="0" borderId="6" xfId="0" applyFont="1" applyBorder="1" applyAlignment="1">
      <alignment horizontal="center" wrapText="1"/>
    </xf>
    <xf numFmtId="7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6" xfId="0" quotePrefix="1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 wrapText="1"/>
    </xf>
    <xf numFmtId="7" fontId="2" fillId="0" borderId="0" xfId="0" applyNumberFormat="1" applyFont="1"/>
    <xf numFmtId="4" fontId="2" fillId="0" borderId="0" xfId="0" applyNumberFormat="1" applyFont="1"/>
    <xf numFmtId="43" fontId="2" fillId="0" borderId="0" xfId="0" applyNumberFormat="1" applyFont="1"/>
    <xf numFmtId="14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3" fontId="2" fillId="0" borderId="0" xfId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7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4" fontId="2" fillId="0" borderId="12" xfId="2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0" fontId="2" fillId="0" borderId="7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7" fontId="2" fillId="0" borderId="14" xfId="0" applyNumberFormat="1" applyFont="1" applyBorder="1" applyAlignment="1">
      <alignment horizontal="center"/>
    </xf>
    <xf numFmtId="14" fontId="2" fillId="0" borderId="14" xfId="0" quotePrefix="1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0" borderId="15" xfId="2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 wrapText="1"/>
    </xf>
    <xf numFmtId="4" fontId="3" fillId="4" borderId="8" xfId="2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2" fillId="0" borderId="16" xfId="0" applyFont="1" applyBorder="1"/>
    <xf numFmtId="0" fontId="2" fillId="0" borderId="17" xfId="0" applyFont="1" applyBorder="1" applyAlignment="1">
      <alignment horizontal="center" wrapText="1"/>
    </xf>
    <xf numFmtId="7" fontId="2" fillId="0" borderId="17" xfId="0" applyNumberFormat="1" applyFont="1" applyBorder="1" applyAlignment="1">
      <alignment horizontal="center"/>
    </xf>
    <xf numFmtId="14" fontId="2" fillId="0" borderId="17" xfId="0" quotePrefix="1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 wrapText="1"/>
    </xf>
    <xf numFmtId="4" fontId="2" fillId="0" borderId="18" xfId="2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14" fontId="2" fillId="0" borderId="6" xfId="0" quotePrefix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130586</xdr:rowOff>
    </xdr:from>
    <xdr:to>
      <xdr:col>2</xdr:col>
      <xdr:colOff>164523</xdr:colOff>
      <xdr:row>5</xdr:row>
      <xdr:rowOff>155865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3A4262-6882-475E-8EC7-66D68099D8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73" y="130586"/>
          <a:ext cx="2320636" cy="8911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tabSelected="1" view="pageBreakPreview" topLeftCell="A223" zoomScale="60" zoomScaleNormal="110" workbookViewId="0">
      <selection activeCell="N20" sqref="N20"/>
    </sheetView>
  </sheetViews>
  <sheetFormatPr baseColWidth="10" defaultColWidth="11.42578125" defaultRowHeight="12.75" x14ac:dyDescent="0.2"/>
  <cols>
    <col min="1" max="1" width="9.5703125" style="2" customWidth="1"/>
    <col min="2" max="2" width="32.28515625" style="2" customWidth="1"/>
    <col min="3" max="3" width="6.28515625" style="2" customWidth="1"/>
    <col min="4" max="4" width="10.85546875" style="2" customWidth="1"/>
    <col min="5" max="5" width="6.42578125" style="2" customWidth="1"/>
    <col min="6" max="6" width="11.28515625" style="2" customWidth="1"/>
    <col min="7" max="7" width="12.28515625" style="2" customWidth="1"/>
    <col min="8" max="8" width="7.5703125" style="2" customWidth="1"/>
    <col min="9" max="9" width="10.28515625" style="2" customWidth="1"/>
    <col min="10" max="10" width="8.85546875" style="2" customWidth="1"/>
    <col min="11" max="11" width="18.5703125" style="2" customWidth="1"/>
    <col min="12" max="12" width="11.7109375" style="2" bestFit="1" customWidth="1"/>
    <col min="13" max="13" width="15" style="3" bestFit="1" customWidth="1"/>
    <col min="14" max="14" width="13.140625" style="3" customWidth="1"/>
    <col min="15" max="16384" width="11.42578125" style="2"/>
  </cols>
  <sheetData>
    <row r="1" spans="2:16" ht="13.5" thickBot="1" x14ac:dyDescent="0.25"/>
    <row r="2" spans="2:16" x14ac:dyDescent="0.2">
      <c r="B2" s="4"/>
      <c r="C2" s="53"/>
      <c r="D2" s="53"/>
      <c r="E2" s="53"/>
      <c r="F2" s="53"/>
      <c r="G2" s="53"/>
      <c r="H2" s="53"/>
      <c r="I2" s="55"/>
      <c r="J2" s="55"/>
      <c r="K2" s="56"/>
      <c r="L2" s="18"/>
      <c r="M2" s="19"/>
    </row>
    <row r="3" spans="2:16" x14ac:dyDescent="0.2">
      <c r="B3" s="5"/>
      <c r="C3" s="54"/>
      <c r="D3" s="54"/>
      <c r="E3" s="54"/>
      <c r="F3" s="54"/>
      <c r="G3" s="54"/>
      <c r="H3" s="54"/>
      <c r="I3" s="60"/>
      <c r="J3" s="61"/>
      <c r="K3" s="62"/>
      <c r="L3" s="61"/>
      <c r="M3" s="19"/>
    </row>
    <row r="4" spans="2:16" ht="15.75" customHeight="1" x14ac:dyDescent="0.2">
      <c r="B4" s="5"/>
      <c r="C4" s="54"/>
      <c r="D4" s="54"/>
      <c r="E4" s="54"/>
      <c r="F4" s="54"/>
      <c r="G4" s="54"/>
      <c r="H4" s="54"/>
      <c r="I4" s="20"/>
      <c r="J4" s="21"/>
      <c r="K4" s="22"/>
      <c r="L4" s="18"/>
      <c r="M4" s="19"/>
    </row>
    <row r="5" spans="2:16" x14ac:dyDescent="0.2">
      <c r="B5" s="5"/>
      <c r="C5" s="54"/>
      <c r="D5" s="54"/>
      <c r="E5" s="54"/>
      <c r="F5" s="54"/>
      <c r="G5" s="54"/>
      <c r="H5" s="54"/>
      <c r="I5" s="20"/>
      <c r="J5" s="21"/>
      <c r="K5" s="22"/>
      <c r="L5" s="18"/>
      <c r="M5" s="19"/>
    </row>
    <row r="6" spans="2:16" x14ac:dyDescent="0.2">
      <c r="B6" s="5"/>
      <c r="C6" s="54"/>
      <c r="D6" s="54"/>
      <c r="E6" s="54"/>
      <c r="F6" s="54"/>
      <c r="G6" s="54"/>
      <c r="H6" s="54"/>
      <c r="I6" s="23" t="s">
        <v>232</v>
      </c>
      <c r="J6" s="24"/>
      <c r="K6" s="25"/>
      <c r="L6" s="18"/>
      <c r="M6" s="19"/>
    </row>
    <row r="7" spans="2:16" x14ac:dyDescent="0.2">
      <c r="B7" s="5"/>
      <c r="C7" s="54"/>
      <c r="D7" s="54"/>
      <c r="E7" s="54"/>
      <c r="F7" s="54"/>
      <c r="G7" s="54"/>
      <c r="H7" s="54"/>
      <c r="I7" s="54"/>
      <c r="J7" s="54"/>
      <c r="K7" s="57"/>
    </row>
    <row r="8" spans="2:16" s="6" customFormat="1" ht="13.5" thickBot="1" x14ac:dyDescent="0.25">
      <c r="B8" s="5" t="s">
        <v>0</v>
      </c>
      <c r="C8" s="54"/>
      <c r="D8" s="54"/>
      <c r="E8" s="54"/>
      <c r="F8" s="54"/>
      <c r="G8" s="54"/>
      <c r="H8" s="54"/>
      <c r="I8" s="54"/>
      <c r="J8" s="54"/>
      <c r="K8" s="57"/>
      <c r="M8" s="7"/>
      <c r="N8" s="7"/>
    </row>
    <row r="9" spans="2:16" ht="15" customHeight="1" x14ac:dyDescent="0.2">
      <c r="B9" s="58" t="s">
        <v>1</v>
      </c>
      <c r="C9" s="49" t="s">
        <v>2</v>
      </c>
      <c r="D9" s="49" t="s">
        <v>3</v>
      </c>
      <c r="E9" s="49" t="s">
        <v>4</v>
      </c>
      <c r="F9" s="49" t="s">
        <v>5</v>
      </c>
      <c r="G9" s="49" t="s">
        <v>6</v>
      </c>
      <c r="H9" s="49" t="s">
        <v>7</v>
      </c>
      <c r="I9" s="49" t="s">
        <v>8</v>
      </c>
      <c r="J9" s="49" t="s">
        <v>9</v>
      </c>
      <c r="K9" s="51" t="s">
        <v>10</v>
      </c>
    </row>
    <row r="10" spans="2:16" ht="15" customHeight="1" x14ac:dyDescent="0.2">
      <c r="B10" s="59"/>
      <c r="C10" s="50"/>
      <c r="D10" s="50"/>
      <c r="E10" s="50"/>
      <c r="F10" s="50"/>
      <c r="G10" s="50"/>
      <c r="H10" s="50"/>
      <c r="I10" s="50"/>
      <c r="J10" s="50"/>
      <c r="K10" s="52"/>
    </row>
    <row r="11" spans="2:16" x14ac:dyDescent="0.2">
      <c r="B11" s="35" t="s">
        <v>11</v>
      </c>
      <c r="C11" s="50"/>
      <c r="D11" s="50"/>
      <c r="E11" s="50"/>
      <c r="F11" s="50"/>
      <c r="G11" s="50"/>
      <c r="H11" s="50"/>
      <c r="I11" s="50"/>
      <c r="J11" s="50"/>
      <c r="K11" s="52"/>
    </row>
    <row r="12" spans="2:16" ht="15" customHeight="1" x14ac:dyDescent="0.2">
      <c r="B12" s="1" t="s">
        <v>12</v>
      </c>
      <c r="C12" s="8">
        <v>9</v>
      </c>
      <c r="D12" s="9">
        <v>236</v>
      </c>
      <c r="E12" s="10"/>
      <c r="F12" s="11">
        <v>42442</v>
      </c>
      <c r="G12" s="11">
        <v>42450</v>
      </c>
      <c r="H12" s="8"/>
      <c r="I12" s="12">
        <f>(H12*D12)</f>
        <v>0</v>
      </c>
      <c r="J12" s="8">
        <f>C12+E12-H12</f>
        <v>9</v>
      </c>
      <c r="K12" s="26">
        <f>D12*J12</f>
        <v>2124</v>
      </c>
    </row>
    <row r="13" spans="2:16" x14ac:dyDescent="0.2">
      <c r="B13" s="1" t="s">
        <v>13</v>
      </c>
      <c r="C13" s="8">
        <v>52</v>
      </c>
      <c r="D13" s="9">
        <v>19.013701000000001</v>
      </c>
      <c r="E13" s="46">
        <v>1000</v>
      </c>
      <c r="F13" s="11">
        <v>44421</v>
      </c>
      <c r="G13" s="11">
        <v>44432</v>
      </c>
      <c r="H13" s="8">
        <v>39</v>
      </c>
      <c r="I13" s="12">
        <f t="shared" ref="I13:I44" si="0">(H13*D13)</f>
        <v>741.53433900000005</v>
      </c>
      <c r="J13" s="8">
        <f t="shared" ref="J13:J21" si="1">C13+E13-H13</f>
        <v>1013</v>
      </c>
      <c r="K13" s="26">
        <f t="shared" ref="K13:K21" si="2">D13*J13</f>
        <v>19260.879113000003</v>
      </c>
      <c r="O13" s="13"/>
      <c r="P13" s="13"/>
    </row>
    <row r="14" spans="2:16" x14ac:dyDescent="0.2">
      <c r="B14" s="1" t="s">
        <v>14</v>
      </c>
      <c r="C14" s="8">
        <v>0</v>
      </c>
      <c r="D14" s="9">
        <v>62.54</v>
      </c>
      <c r="E14" s="10"/>
      <c r="F14" s="11">
        <v>44421</v>
      </c>
      <c r="G14" s="11">
        <v>44432</v>
      </c>
      <c r="H14" s="8"/>
      <c r="I14" s="12">
        <f t="shared" si="0"/>
        <v>0</v>
      </c>
      <c r="J14" s="8">
        <f t="shared" si="1"/>
        <v>0</v>
      </c>
      <c r="K14" s="26">
        <f t="shared" si="2"/>
        <v>0</v>
      </c>
    </row>
    <row r="15" spans="2:16" x14ac:dyDescent="0.2">
      <c r="B15" s="1" t="s">
        <v>15</v>
      </c>
      <c r="C15" s="8">
        <v>18</v>
      </c>
      <c r="D15" s="9">
        <v>188.8</v>
      </c>
      <c r="E15" s="10"/>
      <c r="F15" s="11">
        <v>44468</v>
      </c>
      <c r="G15" s="11">
        <v>44468</v>
      </c>
      <c r="H15" s="8">
        <v>2</v>
      </c>
      <c r="I15" s="12">
        <f t="shared" si="0"/>
        <v>377.6</v>
      </c>
      <c r="J15" s="8">
        <f t="shared" si="1"/>
        <v>16</v>
      </c>
      <c r="K15" s="26">
        <f t="shared" si="2"/>
        <v>3020.8</v>
      </c>
    </row>
    <row r="16" spans="2:16" x14ac:dyDescent="0.2">
      <c r="B16" s="1" t="s">
        <v>16</v>
      </c>
      <c r="C16" s="8">
        <v>0</v>
      </c>
      <c r="D16" s="9">
        <v>250.16</v>
      </c>
      <c r="E16" s="10"/>
      <c r="F16" s="11">
        <v>44418</v>
      </c>
      <c r="G16" s="11">
        <v>44425</v>
      </c>
      <c r="H16" s="8"/>
      <c r="I16" s="12">
        <f t="shared" si="0"/>
        <v>0</v>
      </c>
      <c r="J16" s="8">
        <f t="shared" si="1"/>
        <v>0</v>
      </c>
      <c r="K16" s="26">
        <f t="shared" si="2"/>
        <v>0</v>
      </c>
    </row>
    <row r="17" spans="1:16" x14ac:dyDescent="0.2">
      <c r="B17" s="1" t="s">
        <v>226</v>
      </c>
      <c r="C17" s="8"/>
      <c r="D17" s="9">
        <v>2437.607692</v>
      </c>
      <c r="E17" s="46">
        <v>26</v>
      </c>
      <c r="F17" s="11">
        <v>44925</v>
      </c>
      <c r="G17" s="11">
        <v>44926</v>
      </c>
      <c r="H17" s="8"/>
      <c r="I17" s="12">
        <f t="shared" si="0"/>
        <v>0</v>
      </c>
      <c r="J17" s="8">
        <f t="shared" si="1"/>
        <v>26</v>
      </c>
      <c r="K17" s="26">
        <f t="shared" si="2"/>
        <v>63377.799992</v>
      </c>
    </row>
    <row r="18" spans="1:16" s="3" customFormat="1" x14ac:dyDescent="0.2">
      <c r="A18" s="2"/>
      <c r="B18" s="1" t="s">
        <v>17</v>
      </c>
      <c r="C18" s="8">
        <v>46</v>
      </c>
      <c r="D18" s="9">
        <v>283.354782</v>
      </c>
      <c r="E18" s="10"/>
      <c r="F18" s="11">
        <v>44421</v>
      </c>
      <c r="G18" s="11">
        <v>44432</v>
      </c>
      <c r="H18" s="8"/>
      <c r="I18" s="12">
        <f t="shared" si="0"/>
        <v>0</v>
      </c>
      <c r="J18" s="8">
        <f t="shared" si="1"/>
        <v>46</v>
      </c>
      <c r="K18" s="26">
        <f t="shared" si="2"/>
        <v>13034.319971999999</v>
      </c>
      <c r="L18" s="2"/>
      <c r="O18" s="2"/>
      <c r="P18" s="2"/>
    </row>
    <row r="19" spans="1:16" s="3" customFormat="1" x14ac:dyDescent="0.2">
      <c r="A19" s="2"/>
      <c r="B19" s="1" t="s">
        <v>18</v>
      </c>
      <c r="C19" s="8">
        <v>11</v>
      </c>
      <c r="D19" s="9">
        <v>306.02545400000002</v>
      </c>
      <c r="E19" s="10"/>
      <c r="F19" s="11">
        <v>44468</v>
      </c>
      <c r="G19" s="11">
        <v>44468</v>
      </c>
      <c r="H19" s="8"/>
      <c r="I19" s="12">
        <f t="shared" si="0"/>
        <v>0</v>
      </c>
      <c r="J19" s="8">
        <f t="shared" si="1"/>
        <v>11</v>
      </c>
      <c r="K19" s="26">
        <f t="shared" si="2"/>
        <v>3366.2799940000004</v>
      </c>
      <c r="L19" s="2"/>
      <c r="O19" s="2"/>
      <c r="P19" s="2"/>
    </row>
    <row r="20" spans="1:16" s="3" customFormat="1" x14ac:dyDescent="0.2">
      <c r="A20" s="2"/>
      <c r="B20" s="1" t="s">
        <v>19</v>
      </c>
      <c r="C20" s="8">
        <v>9</v>
      </c>
      <c r="D20" s="9">
        <v>194.04666660000001</v>
      </c>
      <c r="E20" s="10"/>
      <c r="F20" s="11">
        <v>44418</v>
      </c>
      <c r="G20" s="11">
        <v>44425</v>
      </c>
      <c r="H20" s="8"/>
      <c r="I20" s="12">
        <f t="shared" si="0"/>
        <v>0</v>
      </c>
      <c r="J20" s="8">
        <f t="shared" si="1"/>
        <v>9</v>
      </c>
      <c r="K20" s="26">
        <f t="shared" si="2"/>
        <v>1746.4199994000001</v>
      </c>
      <c r="L20" s="2"/>
      <c r="O20" s="2"/>
      <c r="P20" s="2"/>
    </row>
    <row r="21" spans="1:16" s="3" customFormat="1" x14ac:dyDescent="0.2">
      <c r="A21" s="2"/>
      <c r="B21" s="1" t="s">
        <v>20</v>
      </c>
      <c r="C21" s="8">
        <v>29</v>
      </c>
      <c r="D21" s="9">
        <v>342.2</v>
      </c>
      <c r="E21" s="10"/>
      <c r="F21" s="11">
        <v>44421</v>
      </c>
      <c r="G21" s="11">
        <v>44432</v>
      </c>
      <c r="H21" s="8">
        <v>1</v>
      </c>
      <c r="I21" s="12">
        <f t="shared" si="0"/>
        <v>342.2</v>
      </c>
      <c r="J21" s="8">
        <f t="shared" si="1"/>
        <v>28</v>
      </c>
      <c r="K21" s="26">
        <f t="shared" si="2"/>
        <v>9581.6</v>
      </c>
      <c r="L21" s="14"/>
      <c r="M21" s="14"/>
      <c r="O21" s="2"/>
      <c r="P21" s="2"/>
    </row>
    <row r="22" spans="1:16" s="3" customFormat="1" ht="38.25" x14ac:dyDescent="0.2">
      <c r="A22" s="2"/>
      <c r="B22" s="35" t="s">
        <v>21</v>
      </c>
      <c r="C22" s="37" t="s">
        <v>9</v>
      </c>
      <c r="D22" s="37" t="s">
        <v>3</v>
      </c>
      <c r="E22" s="37" t="s">
        <v>4</v>
      </c>
      <c r="F22" s="37" t="s">
        <v>5</v>
      </c>
      <c r="G22" s="37" t="s">
        <v>6</v>
      </c>
      <c r="H22" s="37" t="s">
        <v>7</v>
      </c>
      <c r="I22" s="37" t="s">
        <v>8</v>
      </c>
      <c r="J22" s="37" t="s">
        <v>9</v>
      </c>
      <c r="K22" s="38" t="s">
        <v>10</v>
      </c>
      <c r="L22" s="2"/>
      <c r="O22" s="2"/>
      <c r="P22" s="2"/>
    </row>
    <row r="23" spans="1:16" s="3" customFormat="1" x14ac:dyDescent="0.2">
      <c r="A23" s="2"/>
      <c r="B23" s="1" t="s">
        <v>22</v>
      </c>
      <c r="C23" s="8">
        <v>0</v>
      </c>
      <c r="D23" s="9">
        <v>97.26</v>
      </c>
      <c r="E23" s="10"/>
      <c r="F23" s="11">
        <v>44418</v>
      </c>
      <c r="G23" s="11">
        <v>44425</v>
      </c>
      <c r="H23" s="8"/>
      <c r="I23" s="12">
        <f>(H25*D25)</f>
        <v>1008.8315749999999</v>
      </c>
      <c r="J23" s="8">
        <f t="shared" ref="J23:J44" si="3">C23+E23-H23</f>
        <v>0</v>
      </c>
      <c r="K23" s="27">
        <f t="shared" ref="K23:K44" si="4">D23*J23</f>
        <v>0</v>
      </c>
      <c r="L23" s="2"/>
      <c r="O23" s="2"/>
      <c r="P23" s="2"/>
    </row>
    <row r="24" spans="1:16" s="3" customFormat="1" x14ac:dyDescent="0.2">
      <c r="A24" s="2"/>
      <c r="B24" s="1" t="s">
        <v>23</v>
      </c>
      <c r="C24" s="8">
        <v>7</v>
      </c>
      <c r="D24" s="9">
        <v>118.59</v>
      </c>
      <c r="E24" s="10"/>
      <c r="F24" s="11">
        <v>44418</v>
      </c>
      <c r="G24" s="11">
        <v>44425</v>
      </c>
      <c r="H24" s="8"/>
      <c r="I24" s="12">
        <f t="shared" si="0"/>
        <v>0</v>
      </c>
      <c r="J24" s="8">
        <f t="shared" si="3"/>
        <v>7</v>
      </c>
      <c r="K24" s="27">
        <f t="shared" si="4"/>
        <v>830.13</v>
      </c>
      <c r="L24" s="2"/>
      <c r="O24" s="2"/>
      <c r="P24" s="2"/>
    </row>
    <row r="25" spans="1:16" s="3" customFormat="1" x14ac:dyDescent="0.2">
      <c r="A25" s="2"/>
      <c r="B25" s="1" t="s">
        <v>24</v>
      </c>
      <c r="C25" s="8">
        <v>43</v>
      </c>
      <c r="D25" s="9">
        <v>201.76631499999999</v>
      </c>
      <c r="E25" s="10"/>
      <c r="F25" s="11">
        <v>44418</v>
      </c>
      <c r="G25" s="11">
        <v>44425</v>
      </c>
      <c r="H25" s="8">
        <v>5</v>
      </c>
      <c r="I25" s="12">
        <f t="shared" si="0"/>
        <v>1008.8315749999999</v>
      </c>
      <c r="J25" s="8">
        <f t="shared" si="3"/>
        <v>38</v>
      </c>
      <c r="K25" s="27">
        <f t="shared" si="4"/>
        <v>7667.1199699999997</v>
      </c>
      <c r="L25" s="2"/>
      <c r="O25" s="2"/>
      <c r="P25" s="2"/>
    </row>
    <row r="26" spans="1:16" s="3" customFormat="1" x14ac:dyDescent="0.2">
      <c r="A26" s="2"/>
      <c r="B26" s="1" t="s">
        <v>25</v>
      </c>
      <c r="C26" s="8">
        <v>42</v>
      </c>
      <c r="D26" s="9">
        <v>256.47000000000003</v>
      </c>
      <c r="E26" s="10"/>
      <c r="F26" s="11">
        <v>44468</v>
      </c>
      <c r="G26" s="11">
        <v>44468</v>
      </c>
      <c r="H26" s="8"/>
      <c r="I26" s="12">
        <f t="shared" si="0"/>
        <v>0</v>
      </c>
      <c r="J26" s="8">
        <f t="shared" si="3"/>
        <v>42</v>
      </c>
      <c r="K26" s="27">
        <f t="shared" si="4"/>
        <v>10771.740000000002</v>
      </c>
      <c r="L26" s="2"/>
      <c r="O26" s="2"/>
      <c r="P26" s="2"/>
    </row>
    <row r="27" spans="1:16" s="3" customFormat="1" x14ac:dyDescent="0.2">
      <c r="A27" s="2"/>
      <c r="B27" s="1" t="s">
        <v>26</v>
      </c>
      <c r="C27" s="8">
        <v>1</v>
      </c>
      <c r="D27" s="9">
        <v>370.72</v>
      </c>
      <c r="E27" s="10"/>
      <c r="F27" s="11">
        <v>44468</v>
      </c>
      <c r="G27" s="11">
        <v>44468</v>
      </c>
      <c r="H27" s="8"/>
      <c r="I27" s="12">
        <f t="shared" si="0"/>
        <v>0</v>
      </c>
      <c r="J27" s="8">
        <f t="shared" si="3"/>
        <v>1</v>
      </c>
      <c r="K27" s="27">
        <f t="shared" si="4"/>
        <v>370.72</v>
      </c>
      <c r="L27" s="2"/>
      <c r="O27" s="2"/>
      <c r="P27" s="2"/>
    </row>
    <row r="28" spans="1:16" s="3" customFormat="1" x14ac:dyDescent="0.2">
      <c r="A28" s="2"/>
      <c r="B28" s="1" t="s">
        <v>227</v>
      </c>
      <c r="C28" s="8"/>
      <c r="D28" s="9">
        <v>26</v>
      </c>
      <c r="E28" s="46">
        <v>1000</v>
      </c>
      <c r="F28" s="11">
        <v>44925</v>
      </c>
      <c r="G28" s="11">
        <v>44926</v>
      </c>
      <c r="H28" s="8"/>
      <c r="I28" s="12">
        <f t="shared" si="0"/>
        <v>0</v>
      </c>
      <c r="J28" s="8">
        <f t="shared" si="3"/>
        <v>1000</v>
      </c>
      <c r="K28" s="27">
        <f t="shared" si="4"/>
        <v>26000</v>
      </c>
      <c r="L28" s="2"/>
      <c r="O28" s="2"/>
      <c r="P28" s="2"/>
    </row>
    <row r="29" spans="1:16" x14ac:dyDescent="0.2">
      <c r="B29" s="1" t="s">
        <v>27</v>
      </c>
      <c r="C29" s="8">
        <v>76</v>
      </c>
      <c r="D29" s="9">
        <v>318.60000000000002</v>
      </c>
      <c r="E29" s="10"/>
      <c r="F29" s="11">
        <v>44713</v>
      </c>
      <c r="G29" s="11">
        <v>44742</v>
      </c>
      <c r="H29" s="8">
        <v>9</v>
      </c>
      <c r="I29" s="12">
        <f t="shared" si="0"/>
        <v>2867.4</v>
      </c>
      <c r="J29" s="8">
        <f t="shared" si="3"/>
        <v>67</v>
      </c>
      <c r="K29" s="27">
        <f t="shared" si="4"/>
        <v>21346.2</v>
      </c>
    </row>
    <row r="30" spans="1:16" x14ac:dyDescent="0.2">
      <c r="B30" s="1" t="s">
        <v>28</v>
      </c>
      <c r="C30" s="8">
        <v>0</v>
      </c>
      <c r="D30" s="9">
        <v>295</v>
      </c>
      <c r="E30" s="10"/>
      <c r="F30" s="11">
        <v>44418</v>
      </c>
      <c r="G30" s="11">
        <v>44425</v>
      </c>
      <c r="H30" s="8"/>
      <c r="I30" s="12">
        <f t="shared" si="0"/>
        <v>0</v>
      </c>
      <c r="J30" s="8">
        <f t="shared" si="3"/>
        <v>0</v>
      </c>
      <c r="K30" s="27">
        <f t="shared" si="4"/>
        <v>0</v>
      </c>
    </row>
    <row r="31" spans="1:16" x14ac:dyDescent="0.2">
      <c r="B31" s="1" t="s">
        <v>202</v>
      </c>
      <c r="C31" s="8">
        <v>98</v>
      </c>
      <c r="D31" s="9">
        <v>491</v>
      </c>
      <c r="E31" s="10"/>
      <c r="F31" s="11">
        <v>44743</v>
      </c>
      <c r="G31" s="11">
        <v>44773</v>
      </c>
      <c r="H31" s="8">
        <v>1</v>
      </c>
      <c r="I31" s="12">
        <f t="shared" si="0"/>
        <v>491</v>
      </c>
      <c r="J31" s="8">
        <f t="shared" si="3"/>
        <v>97</v>
      </c>
      <c r="K31" s="27">
        <f t="shared" si="4"/>
        <v>47627</v>
      </c>
    </row>
    <row r="32" spans="1:16" x14ac:dyDescent="0.2">
      <c r="B32" s="1" t="s">
        <v>29</v>
      </c>
      <c r="C32" s="8">
        <v>2</v>
      </c>
      <c r="D32" s="9">
        <v>72.765000000000001</v>
      </c>
      <c r="E32" s="10"/>
      <c r="F32" s="11">
        <v>42141</v>
      </c>
      <c r="G32" s="11">
        <v>42181</v>
      </c>
      <c r="H32" s="8"/>
      <c r="I32" s="12">
        <f t="shared" si="0"/>
        <v>0</v>
      </c>
      <c r="J32" s="8">
        <f t="shared" si="3"/>
        <v>2</v>
      </c>
      <c r="K32" s="27">
        <f t="shared" si="4"/>
        <v>145.53</v>
      </c>
    </row>
    <row r="33" spans="1:16" x14ac:dyDescent="0.2">
      <c r="B33" s="1" t="s">
        <v>30</v>
      </c>
      <c r="C33" s="8">
        <v>288</v>
      </c>
      <c r="D33" s="9">
        <v>31.27</v>
      </c>
      <c r="E33" s="10"/>
      <c r="F33" s="11">
        <v>42141</v>
      </c>
      <c r="G33" s="11">
        <v>42181</v>
      </c>
      <c r="H33" s="8"/>
      <c r="I33" s="12">
        <f t="shared" si="0"/>
        <v>0</v>
      </c>
      <c r="J33" s="8">
        <f t="shared" si="3"/>
        <v>288</v>
      </c>
      <c r="K33" s="27">
        <f t="shared" si="4"/>
        <v>9005.76</v>
      </c>
    </row>
    <row r="34" spans="1:16" x14ac:dyDescent="0.2">
      <c r="B34" s="1" t="s">
        <v>31</v>
      </c>
      <c r="C34" s="8">
        <v>7</v>
      </c>
      <c r="D34" s="9">
        <v>453.52</v>
      </c>
      <c r="E34" s="10"/>
      <c r="F34" s="11">
        <v>43256</v>
      </c>
      <c r="G34" s="11">
        <v>43276</v>
      </c>
      <c r="H34" s="8"/>
      <c r="I34" s="12">
        <f t="shared" si="0"/>
        <v>0</v>
      </c>
      <c r="J34" s="8">
        <f t="shared" si="3"/>
        <v>7</v>
      </c>
      <c r="K34" s="27">
        <f t="shared" si="4"/>
        <v>3174.64</v>
      </c>
    </row>
    <row r="35" spans="1:16" s="3" customFormat="1" x14ac:dyDescent="0.2">
      <c r="A35" s="2"/>
      <c r="B35" s="1" t="s">
        <v>32</v>
      </c>
      <c r="C35" s="8">
        <v>3</v>
      </c>
      <c r="D35" s="9">
        <v>1.2</v>
      </c>
      <c r="E35" s="10"/>
      <c r="F35" s="11">
        <v>44418</v>
      </c>
      <c r="G35" s="11">
        <v>44425</v>
      </c>
      <c r="H35" s="8">
        <v>1</v>
      </c>
      <c r="I35" s="12">
        <f t="shared" si="0"/>
        <v>1.2</v>
      </c>
      <c r="J35" s="8">
        <f t="shared" si="3"/>
        <v>2</v>
      </c>
      <c r="K35" s="27">
        <f>D35*J35</f>
        <v>2.4</v>
      </c>
      <c r="L35" s="2"/>
      <c r="O35" s="2"/>
      <c r="P35" s="2"/>
    </row>
    <row r="36" spans="1:16" s="3" customFormat="1" x14ac:dyDescent="0.2">
      <c r="A36" s="2"/>
      <c r="B36" s="1" t="s">
        <v>33</v>
      </c>
      <c r="C36" s="8">
        <v>0</v>
      </c>
      <c r="D36" s="9">
        <v>1416</v>
      </c>
      <c r="E36" s="10"/>
      <c r="F36" s="11">
        <v>44418</v>
      </c>
      <c r="G36" s="11">
        <v>44425</v>
      </c>
      <c r="H36" s="8"/>
      <c r="I36" s="12">
        <f t="shared" si="0"/>
        <v>0</v>
      </c>
      <c r="J36" s="8">
        <f t="shared" si="3"/>
        <v>0</v>
      </c>
      <c r="K36" s="27">
        <f>D36*J36</f>
        <v>0</v>
      </c>
      <c r="L36" s="2"/>
      <c r="O36" s="2"/>
      <c r="P36" s="2"/>
    </row>
    <row r="37" spans="1:16" s="3" customFormat="1" x14ac:dyDescent="0.2">
      <c r="A37" s="2"/>
      <c r="B37" s="1" t="s">
        <v>34</v>
      </c>
      <c r="C37" s="8">
        <v>2</v>
      </c>
      <c r="D37" s="9">
        <v>1817.2</v>
      </c>
      <c r="E37" s="10"/>
      <c r="F37" s="11">
        <v>44418</v>
      </c>
      <c r="G37" s="11">
        <v>44425</v>
      </c>
      <c r="H37" s="8">
        <v>1</v>
      </c>
      <c r="I37" s="12">
        <f t="shared" si="0"/>
        <v>1817.2</v>
      </c>
      <c r="J37" s="8">
        <f t="shared" si="3"/>
        <v>1</v>
      </c>
      <c r="K37" s="27">
        <f t="shared" si="4"/>
        <v>1817.2</v>
      </c>
      <c r="L37" s="2"/>
      <c r="O37" s="2"/>
      <c r="P37" s="2"/>
    </row>
    <row r="38" spans="1:16" s="3" customFormat="1" x14ac:dyDescent="0.2">
      <c r="A38" s="2"/>
      <c r="B38" s="1" t="s">
        <v>35</v>
      </c>
      <c r="C38" s="8">
        <v>49</v>
      </c>
      <c r="D38" s="9">
        <v>8.26</v>
      </c>
      <c r="E38" s="10"/>
      <c r="F38" s="11">
        <v>43600</v>
      </c>
      <c r="G38" s="11">
        <v>43641</v>
      </c>
      <c r="H38" s="8"/>
      <c r="I38" s="12">
        <f t="shared" si="0"/>
        <v>0</v>
      </c>
      <c r="J38" s="8">
        <f t="shared" si="3"/>
        <v>49</v>
      </c>
      <c r="K38" s="27">
        <f t="shared" si="4"/>
        <v>404.74</v>
      </c>
      <c r="L38" s="2"/>
      <c r="O38" s="2"/>
      <c r="P38" s="2"/>
    </row>
    <row r="39" spans="1:16" s="3" customFormat="1" x14ac:dyDescent="0.2">
      <c r="A39" s="2"/>
      <c r="B39" s="1" t="s">
        <v>36</v>
      </c>
      <c r="C39" s="8">
        <v>0</v>
      </c>
      <c r="D39" s="9">
        <v>1717.91</v>
      </c>
      <c r="E39" s="10"/>
      <c r="F39" s="11">
        <v>43549</v>
      </c>
      <c r="G39" s="11">
        <v>43564</v>
      </c>
      <c r="H39" s="8"/>
      <c r="I39" s="12">
        <f t="shared" si="0"/>
        <v>0</v>
      </c>
      <c r="J39" s="8">
        <f t="shared" si="3"/>
        <v>0</v>
      </c>
      <c r="K39" s="27">
        <f t="shared" si="4"/>
        <v>0</v>
      </c>
      <c r="L39" s="2"/>
      <c r="O39" s="2"/>
      <c r="P39" s="2"/>
    </row>
    <row r="40" spans="1:16" s="3" customFormat="1" x14ac:dyDescent="0.2">
      <c r="A40" s="2"/>
      <c r="B40" s="1" t="s">
        <v>37</v>
      </c>
      <c r="C40" s="8">
        <v>1</v>
      </c>
      <c r="D40" s="9">
        <v>297.67</v>
      </c>
      <c r="E40" s="10"/>
      <c r="F40" s="11">
        <v>44418</v>
      </c>
      <c r="G40" s="11">
        <v>44425</v>
      </c>
      <c r="H40" s="8"/>
      <c r="I40" s="12">
        <f t="shared" si="0"/>
        <v>0</v>
      </c>
      <c r="J40" s="8">
        <f t="shared" si="3"/>
        <v>1</v>
      </c>
      <c r="K40" s="27">
        <f t="shared" si="4"/>
        <v>297.67</v>
      </c>
      <c r="L40" s="2"/>
      <c r="O40" s="2"/>
      <c r="P40" s="2"/>
    </row>
    <row r="41" spans="1:16" s="3" customFormat="1" x14ac:dyDescent="0.2">
      <c r="A41" s="2"/>
      <c r="B41" s="1" t="s">
        <v>38</v>
      </c>
      <c r="C41" s="8">
        <v>9</v>
      </c>
      <c r="D41" s="9">
        <v>112.9</v>
      </c>
      <c r="E41" s="10"/>
      <c r="F41" s="11">
        <v>44468</v>
      </c>
      <c r="G41" s="11">
        <v>44468</v>
      </c>
      <c r="H41" s="8"/>
      <c r="I41" s="12">
        <f t="shared" si="0"/>
        <v>0</v>
      </c>
      <c r="J41" s="8">
        <f t="shared" si="3"/>
        <v>9</v>
      </c>
      <c r="K41" s="27">
        <f t="shared" si="4"/>
        <v>1016.1</v>
      </c>
      <c r="L41" s="2"/>
      <c r="O41" s="2"/>
      <c r="P41" s="2"/>
    </row>
    <row r="42" spans="1:16" s="3" customFormat="1" x14ac:dyDescent="0.2">
      <c r="A42" s="2"/>
      <c r="B42" s="1" t="s">
        <v>39</v>
      </c>
      <c r="C42" s="8">
        <v>3</v>
      </c>
      <c r="D42" s="9">
        <v>424.8</v>
      </c>
      <c r="E42" s="10"/>
      <c r="F42" s="11">
        <v>44468</v>
      </c>
      <c r="G42" s="11">
        <v>44468</v>
      </c>
      <c r="H42" s="8"/>
      <c r="I42" s="12">
        <f t="shared" si="0"/>
        <v>0</v>
      </c>
      <c r="J42" s="8">
        <f t="shared" si="3"/>
        <v>3</v>
      </c>
      <c r="K42" s="27">
        <f t="shared" si="4"/>
        <v>1274.4000000000001</v>
      </c>
      <c r="L42" s="2"/>
      <c r="O42" s="2"/>
      <c r="P42" s="2"/>
    </row>
    <row r="43" spans="1:16" s="3" customFormat="1" x14ac:dyDescent="0.2">
      <c r="A43" s="2"/>
      <c r="B43" s="1" t="s">
        <v>40</v>
      </c>
      <c r="C43" s="8">
        <v>17</v>
      </c>
      <c r="D43" s="9">
        <v>507</v>
      </c>
      <c r="E43" s="10"/>
      <c r="F43" s="11">
        <v>44468</v>
      </c>
      <c r="G43" s="11">
        <v>44468</v>
      </c>
      <c r="H43" s="8"/>
      <c r="I43" s="12">
        <f t="shared" si="0"/>
        <v>0</v>
      </c>
      <c r="J43" s="8">
        <f t="shared" si="3"/>
        <v>17</v>
      </c>
      <c r="K43" s="27">
        <f t="shared" si="4"/>
        <v>8619</v>
      </c>
      <c r="L43" s="2"/>
      <c r="O43" s="2"/>
      <c r="P43" s="2"/>
    </row>
    <row r="44" spans="1:16" s="3" customFormat="1" ht="15" customHeight="1" x14ac:dyDescent="0.2">
      <c r="A44" s="2"/>
      <c r="B44" s="1" t="s">
        <v>41</v>
      </c>
      <c r="C44" s="8">
        <v>73</v>
      </c>
      <c r="D44" s="9">
        <v>141.6</v>
      </c>
      <c r="E44" s="10"/>
      <c r="F44" s="11">
        <v>44418</v>
      </c>
      <c r="G44" s="11">
        <v>44425</v>
      </c>
      <c r="H44" s="8">
        <v>1</v>
      </c>
      <c r="I44" s="12">
        <f t="shared" si="0"/>
        <v>141.6</v>
      </c>
      <c r="J44" s="8">
        <f t="shared" si="3"/>
        <v>72</v>
      </c>
      <c r="K44" s="27">
        <f t="shared" si="4"/>
        <v>10195.199999999999</v>
      </c>
      <c r="L44" s="14"/>
      <c r="M44" s="14"/>
      <c r="O44" s="2"/>
      <c r="P44" s="2"/>
    </row>
    <row r="45" spans="1:16" s="3" customFormat="1" ht="44.25" customHeight="1" x14ac:dyDescent="0.2">
      <c r="A45" s="2"/>
      <c r="B45" s="35" t="s">
        <v>42</v>
      </c>
      <c r="C45" s="37" t="s">
        <v>9</v>
      </c>
      <c r="D45" s="37" t="s">
        <v>3</v>
      </c>
      <c r="E45" s="37" t="s">
        <v>4</v>
      </c>
      <c r="F45" s="37" t="s">
        <v>5</v>
      </c>
      <c r="G45" s="37" t="s">
        <v>6</v>
      </c>
      <c r="H45" s="37" t="s">
        <v>7</v>
      </c>
      <c r="I45" s="37" t="s">
        <v>8</v>
      </c>
      <c r="J45" s="37" t="s">
        <v>9</v>
      </c>
      <c r="K45" s="38" t="s">
        <v>10</v>
      </c>
      <c r="L45" s="2"/>
      <c r="O45" s="2"/>
      <c r="P45" s="2"/>
    </row>
    <row r="46" spans="1:16" s="3" customFormat="1" x14ac:dyDescent="0.2">
      <c r="A46" s="2"/>
      <c r="B46" s="1" t="s">
        <v>43</v>
      </c>
      <c r="C46" s="8">
        <v>325</v>
      </c>
      <c r="D46" s="9">
        <v>21.764758</v>
      </c>
      <c r="E46" s="46">
        <v>1000</v>
      </c>
      <c r="F46" s="11">
        <v>44925</v>
      </c>
      <c r="G46" s="11">
        <v>44926</v>
      </c>
      <c r="H46" s="8">
        <v>18</v>
      </c>
      <c r="I46" s="12">
        <f t="shared" ref="I46:I82" si="5">(H46*D46)</f>
        <v>391.76564400000001</v>
      </c>
      <c r="J46" s="8">
        <f>C46+E46-H46</f>
        <v>1307</v>
      </c>
      <c r="K46" s="26">
        <f>D46*J46</f>
        <v>28446.538705999999</v>
      </c>
      <c r="L46" s="2"/>
      <c r="O46" s="2"/>
      <c r="P46" s="2"/>
    </row>
    <row r="47" spans="1:16" s="3" customFormat="1" x14ac:dyDescent="0.2">
      <c r="A47" s="2"/>
      <c r="B47" s="1" t="s">
        <v>44</v>
      </c>
      <c r="C47" s="8">
        <v>314</v>
      </c>
      <c r="D47" s="9">
        <v>3.85</v>
      </c>
      <c r="E47" s="10"/>
      <c r="F47" s="11">
        <v>43549</v>
      </c>
      <c r="G47" s="11">
        <v>43601</v>
      </c>
      <c r="H47" s="8">
        <v>1</v>
      </c>
      <c r="I47" s="12">
        <f t="shared" si="5"/>
        <v>3.85</v>
      </c>
      <c r="J47" s="8">
        <f t="shared" ref="J47:J82" si="6">C47+E47-H47</f>
        <v>313</v>
      </c>
      <c r="K47" s="26">
        <f t="shared" ref="K47:K82" si="7">D47*J47</f>
        <v>1205.05</v>
      </c>
      <c r="L47" s="2"/>
      <c r="O47" s="2"/>
      <c r="P47" s="2"/>
    </row>
    <row r="48" spans="1:16" x14ac:dyDescent="0.2">
      <c r="B48" s="1" t="s">
        <v>45</v>
      </c>
      <c r="C48" s="8">
        <v>269</v>
      </c>
      <c r="D48" s="9">
        <v>20.906617000000001</v>
      </c>
      <c r="E48" s="10"/>
      <c r="F48" s="11">
        <v>43747</v>
      </c>
      <c r="G48" s="11">
        <v>43763</v>
      </c>
      <c r="H48" s="8"/>
      <c r="I48" s="12">
        <f t="shared" si="5"/>
        <v>0</v>
      </c>
      <c r="J48" s="8">
        <f t="shared" si="6"/>
        <v>269</v>
      </c>
      <c r="K48" s="26">
        <f t="shared" si="7"/>
        <v>5623.8799730000001</v>
      </c>
    </row>
    <row r="49" spans="2:11" x14ac:dyDescent="0.2">
      <c r="B49" s="1" t="s">
        <v>46</v>
      </c>
      <c r="C49" s="8">
        <v>24</v>
      </c>
      <c r="D49" s="9">
        <v>153</v>
      </c>
      <c r="E49" s="10"/>
      <c r="F49" s="11">
        <v>44256</v>
      </c>
      <c r="G49" s="11">
        <v>44265</v>
      </c>
      <c r="H49" s="8">
        <v>4</v>
      </c>
      <c r="I49" s="12">
        <f t="shared" si="5"/>
        <v>612</v>
      </c>
      <c r="J49" s="8">
        <f t="shared" si="6"/>
        <v>20</v>
      </c>
      <c r="K49" s="26">
        <f t="shared" si="7"/>
        <v>3060</v>
      </c>
    </row>
    <row r="50" spans="2:11" x14ac:dyDescent="0.2">
      <c r="B50" s="1" t="s">
        <v>47</v>
      </c>
      <c r="C50" s="8">
        <v>42</v>
      </c>
      <c r="D50" s="9">
        <v>27.56</v>
      </c>
      <c r="E50" s="10"/>
      <c r="F50" s="11">
        <v>44468</v>
      </c>
      <c r="G50" s="11">
        <v>44468</v>
      </c>
      <c r="H50" s="8"/>
      <c r="I50" s="12">
        <f t="shared" si="5"/>
        <v>0</v>
      </c>
      <c r="J50" s="8">
        <f t="shared" si="6"/>
        <v>42</v>
      </c>
      <c r="K50" s="26">
        <f t="shared" si="7"/>
        <v>1157.52</v>
      </c>
    </row>
    <row r="51" spans="2:11" x14ac:dyDescent="0.2">
      <c r="B51" s="1" t="s">
        <v>48</v>
      </c>
      <c r="C51" s="8">
        <v>0</v>
      </c>
      <c r="D51" s="9">
        <v>49.897142000000002</v>
      </c>
      <c r="E51" s="10"/>
      <c r="F51" s="11">
        <v>44421</v>
      </c>
      <c r="G51" s="11">
        <v>44432</v>
      </c>
      <c r="H51" s="8"/>
      <c r="I51" s="12">
        <f t="shared" si="5"/>
        <v>0</v>
      </c>
      <c r="J51" s="8">
        <f t="shared" si="6"/>
        <v>0</v>
      </c>
      <c r="K51" s="26">
        <f t="shared" si="7"/>
        <v>0</v>
      </c>
    </row>
    <row r="52" spans="2:11" x14ac:dyDescent="0.2">
      <c r="B52" s="1" t="s">
        <v>180</v>
      </c>
      <c r="C52" s="8">
        <v>192</v>
      </c>
      <c r="D52" s="9">
        <v>30</v>
      </c>
      <c r="E52" s="10"/>
      <c r="F52" s="11"/>
      <c r="G52" s="11"/>
      <c r="H52" s="8">
        <v>7</v>
      </c>
      <c r="I52" s="12">
        <f t="shared" si="5"/>
        <v>210</v>
      </c>
      <c r="J52" s="8">
        <f>C52+E52-H52</f>
        <v>185</v>
      </c>
      <c r="K52" s="26">
        <f t="shared" si="7"/>
        <v>5550</v>
      </c>
    </row>
    <row r="53" spans="2:11" x14ac:dyDescent="0.2">
      <c r="B53" s="1" t="s">
        <v>181</v>
      </c>
      <c r="C53" s="8">
        <v>143</v>
      </c>
      <c r="D53" s="9">
        <v>79.06</v>
      </c>
      <c r="E53" s="10"/>
      <c r="F53" s="11"/>
      <c r="G53" s="11"/>
      <c r="H53" s="8">
        <v>26</v>
      </c>
      <c r="I53" s="12">
        <f t="shared" si="5"/>
        <v>2055.56</v>
      </c>
      <c r="J53" s="8">
        <f>C53+E53-H53</f>
        <v>117</v>
      </c>
      <c r="K53" s="26">
        <f t="shared" si="7"/>
        <v>9250.02</v>
      </c>
    </row>
    <row r="54" spans="2:11" x14ac:dyDescent="0.2">
      <c r="B54" s="1" t="s">
        <v>49</v>
      </c>
      <c r="C54" s="8">
        <v>1</v>
      </c>
      <c r="D54" s="9">
        <v>41.3</v>
      </c>
      <c r="E54" s="10"/>
      <c r="F54" s="11">
        <v>41922</v>
      </c>
      <c r="G54" s="11">
        <v>41945</v>
      </c>
      <c r="H54" s="8"/>
      <c r="I54" s="12">
        <f t="shared" si="5"/>
        <v>0</v>
      </c>
      <c r="J54" s="8">
        <f t="shared" si="6"/>
        <v>1</v>
      </c>
      <c r="K54" s="26">
        <f t="shared" si="7"/>
        <v>41.3</v>
      </c>
    </row>
    <row r="55" spans="2:11" x14ac:dyDescent="0.2">
      <c r="B55" s="1" t="s">
        <v>50</v>
      </c>
      <c r="C55" s="8">
        <v>44</v>
      </c>
      <c r="D55" s="9">
        <v>165</v>
      </c>
      <c r="E55" s="10"/>
      <c r="F55" s="11">
        <v>44743</v>
      </c>
      <c r="G55" s="11">
        <v>44757</v>
      </c>
      <c r="H55" s="8">
        <v>9</v>
      </c>
      <c r="I55" s="12">
        <f t="shared" si="5"/>
        <v>1485</v>
      </c>
      <c r="J55" s="8">
        <f t="shared" si="6"/>
        <v>35</v>
      </c>
      <c r="K55" s="26">
        <f t="shared" si="7"/>
        <v>5775</v>
      </c>
    </row>
    <row r="56" spans="2:11" x14ac:dyDescent="0.2">
      <c r="B56" s="1" t="s">
        <v>51</v>
      </c>
      <c r="C56" s="8">
        <v>97</v>
      </c>
      <c r="D56" s="9">
        <v>34.770000000000003</v>
      </c>
      <c r="E56" s="10"/>
      <c r="F56" s="11">
        <v>44743</v>
      </c>
      <c r="G56" s="11">
        <v>44757</v>
      </c>
      <c r="H56" s="8">
        <v>9</v>
      </c>
      <c r="I56" s="12">
        <f t="shared" si="5"/>
        <v>312.93</v>
      </c>
      <c r="J56" s="8">
        <f t="shared" si="6"/>
        <v>88</v>
      </c>
      <c r="K56" s="26">
        <f t="shared" si="7"/>
        <v>3059.76</v>
      </c>
    </row>
    <row r="57" spans="2:11" x14ac:dyDescent="0.2">
      <c r="B57" s="1" t="s">
        <v>52</v>
      </c>
      <c r="C57" s="8">
        <v>0</v>
      </c>
      <c r="D57" s="9">
        <v>37.1</v>
      </c>
      <c r="E57" s="10"/>
      <c r="F57" s="11">
        <v>44193</v>
      </c>
      <c r="G57" s="11">
        <v>44195</v>
      </c>
      <c r="H57" s="8"/>
      <c r="I57" s="12">
        <f t="shared" si="5"/>
        <v>0</v>
      </c>
      <c r="J57" s="8">
        <f t="shared" si="6"/>
        <v>0</v>
      </c>
      <c r="K57" s="26">
        <f t="shared" si="7"/>
        <v>0</v>
      </c>
    </row>
    <row r="58" spans="2:11" x14ac:dyDescent="0.2">
      <c r="B58" s="1" t="s">
        <v>53</v>
      </c>
      <c r="C58" s="8">
        <v>32</v>
      </c>
      <c r="D58" s="9">
        <v>48.33</v>
      </c>
      <c r="E58" s="10"/>
      <c r="F58" s="11">
        <v>44468</v>
      </c>
      <c r="G58" s="11">
        <v>44468</v>
      </c>
      <c r="H58" s="8">
        <v>10</v>
      </c>
      <c r="I58" s="12">
        <f t="shared" si="5"/>
        <v>483.29999999999995</v>
      </c>
      <c r="J58" s="8">
        <f t="shared" si="6"/>
        <v>22</v>
      </c>
      <c r="K58" s="26">
        <f t="shared" si="7"/>
        <v>1063.26</v>
      </c>
    </row>
    <row r="59" spans="2:11" x14ac:dyDescent="0.2">
      <c r="B59" s="1" t="s">
        <v>54</v>
      </c>
      <c r="C59" s="8">
        <v>297</v>
      </c>
      <c r="D59" s="9">
        <v>21.83</v>
      </c>
      <c r="E59" s="10"/>
      <c r="F59" s="11">
        <v>43311</v>
      </c>
      <c r="G59" s="11">
        <v>43346</v>
      </c>
      <c r="H59" s="8"/>
      <c r="I59" s="12">
        <f t="shared" si="5"/>
        <v>0</v>
      </c>
      <c r="J59" s="8">
        <f t="shared" si="6"/>
        <v>297</v>
      </c>
      <c r="K59" s="26">
        <f t="shared" si="7"/>
        <v>6483.5099999999993</v>
      </c>
    </row>
    <row r="60" spans="2:11" x14ac:dyDescent="0.2">
      <c r="B60" s="1" t="s">
        <v>55</v>
      </c>
      <c r="C60" s="8">
        <v>48</v>
      </c>
      <c r="D60" s="9">
        <v>231.66666000000001</v>
      </c>
      <c r="E60" s="10"/>
      <c r="F60" s="11">
        <v>44418</v>
      </c>
      <c r="G60" s="11">
        <v>44425</v>
      </c>
      <c r="H60" s="8">
        <v>3</v>
      </c>
      <c r="I60" s="12">
        <f t="shared" si="5"/>
        <v>694.99998000000005</v>
      </c>
      <c r="J60" s="8">
        <f t="shared" si="6"/>
        <v>45</v>
      </c>
      <c r="K60" s="26">
        <f t="shared" si="7"/>
        <v>10424.9997</v>
      </c>
    </row>
    <row r="61" spans="2:11" x14ac:dyDescent="0.2">
      <c r="B61" s="1" t="s">
        <v>151</v>
      </c>
      <c r="C61" s="8">
        <v>0</v>
      </c>
      <c r="D61" s="9">
        <v>283.2</v>
      </c>
      <c r="E61" s="10"/>
      <c r="F61" s="11">
        <v>43439</v>
      </c>
      <c r="G61" s="11">
        <v>43461</v>
      </c>
      <c r="H61" s="8"/>
      <c r="I61" s="12">
        <f t="shared" si="5"/>
        <v>0</v>
      </c>
      <c r="J61" s="8">
        <f>C61+E61-H61</f>
        <v>0</v>
      </c>
      <c r="K61" s="26">
        <f t="shared" si="7"/>
        <v>0</v>
      </c>
    </row>
    <row r="62" spans="2:11" x14ac:dyDescent="0.2">
      <c r="B62" s="1" t="s">
        <v>56</v>
      </c>
      <c r="C62" s="8">
        <v>0</v>
      </c>
      <c r="D62" s="9">
        <v>199.42</v>
      </c>
      <c r="E62" s="10"/>
      <c r="F62" s="11">
        <v>44421</v>
      </c>
      <c r="G62" s="11">
        <v>44432</v>
      </c>
      <c r="H62" s="8"/>
      <c r="I62" s="12">
        <f t="shared" si="5"/>
        <v>0</v>
      </c>
      <c r="J62" s="8">
        <f t="shared" si="6"/>
        <v>0</v>
      </c>
      <c r="K62" s="26">
        <f t="shared" si="7"/>
        <v>0</v>
      </c>
    </row>
    <row r="63" spans="2:11" x14ac:dyDescent="0.2">
      <c r="B63" s="1" t="s">
        <v>57</v>
      </c>
      <c r="C63" s="8">
        <v>32</v>
      </c>
      <c r="D63" s="9">
        <v>32.65</v>
      </c>
      <c r="E63" s="10"/>
      <c r="F63" s="11" t="s">
        <v>165</v>
      </c>
      <c r="G63" s="11">
        <v>44468</v>
      </c>
      <c r="H63" s="8"/>
      <c r="I63" s="12">
        <f t="shared" si="5"/>
        <v>0</v>
      </c>
      <c r="J63" s="8">
        <f t="shared" si="6"/>
        <v>32</v>
      </c>
      <c r="K63" s="26">
        <f t="shared" si="7"/>
        <v>1044.8</v>
      </c>
    </row>
    <row r="64" spans="2:11" x14ac:dyDescent="0.2">
      <c r="B64" s="1" t="s">
        <v>58</v>
      </c>
      <c r="C64" s="8">
        <v>10</v>
      </c>
      <c r="D64" s="9">
        <v>136.29</v>
      </c>
      <c r="E64" s="10"/>
      <c r="F64" s="11">
        <v>44252</v>
      </c>
      <c r="G64" s="11">
        <v>44255</v>
      </c>
      <c r="H64" s="8"/>
      <c r="I64" s="12">
        <f t="shared" si="5"/>
        <v>0</v>
      </c>
      <c r="J64" s="8">
        <f t="shared" si="6"/>
        <v>10</v>
      </c>
      <c r="K64" s="26">
        <f t="shared" si="7"/>
        <v>1362.8999999999999</v>
      </c>
    </row>
    <row r="65" spans="2:11" x14ac:dyDescent="0.2">
      <c r="B65" s="1" t="s">
        <v>59</v>
      </c>
      <c r="C65" s="8">
        <v>352</v>
      </c>
      <c r="D65" s="9">
        <v>24.508664</v>
      </c>
      <c r="E65" s="46">
        <v>1000</v>
      </c>
      <c r="F65" s="11">
        <v>44925</v>
      </c>
      <c r="G65" s="11">
        <v>44926</v>
      </c>
      <c r="H65" s="8">
        <v>4</v>
      </c>
      <c r="I65" s="12">
        <f t="shared" si="5"/>
        <v>98.034655999999998</v>
      </c>
      <c r="J65" s="8">
        <f t="shared" si="6"/>
        <v>1348</v>
      </c>
      <c r="K65" s="26">
        <f t="shared" si="7"/>
        <v>33037.679071999999</v>
      </c>
    </row>
    <row r="66" spans="2:11" x14ac:dyDescent="0.2">
      <c r="B66" s="1" t="s">
        <v>60</v>
      </c>
      <c r="C66" s="8">
        <v>1</v>
      </c>
      <c r="D66" s="9">
        <v>26.55</v>
      </c>
      <c r="E66" s="10"/>
      <c r="F66" s="11">
        <v>42810</v>
      </c>
      <c r="G66" s="11">
        <v>42823</v>
      </c>
      <c r="H66" s="8"/>
      <c r="I66" s="12">
        <f t="shared" si="5"/>
        <v>0</v>
      </c>
      <c r="J66" s="8">
        <f t="shared" si="6"/>
        <v>1</v>
      </c>
      <c r="K66" s="26">
        <f t="shared" si="7"/>
        <v>26.55</v>
      </c>
    </row>
    <row r="67" spans="2:11" x14ac:dyDescent="0.2">
      <c r="B67" s="1" t="s">
        <v>61</v>
      </c>
      <c r="C67" s="8">
        <v>1</v>
      </c>
      <c r="D67" s="9">
        <v>162.68</v>
      </c>
      <c r="E67" s="10"/>
      <c r="F67" s="11">
        <v>41675</v>
      </c>
      <c r="G67" s="11">
        <v>41689</v>
      </c>
      <c r="H67" s="8"/>
      <c r="I67" s="12">
        <f t="shared" si="5"/>
        <v>0</v>
      </c>
      <c r="J67" s="8">
        <f t="shared" si="6"/>
        <v>1</v>
      </c>
      <c r="K67" s="26">
        <f t="shared" si="7"/>
        <v>162.68</v>
      </c>
    </row>
    <row r="68" spans="2:11" x14ac:dyDescent="0.2">
      <c r="B68" s="1" t="s">
        <v>144</v>
      </c>
      <c r="C68" s="8">
        <v>2</v>
      </c>
      <c r="D68" s="9">
        <v>84</v>
      </c>
      <c r="E68" s="10"/>
      <c r="F68" s="11">
        <v>44256</v>
      </c>
      <c r="G68" s="11">
        <v>44265</v>
      </c>
      <c r="H68" s="8"/>
      <c r="I68" s="12">
        <f t="shared" si="5"/>
        <v>0</v>
      </c>
      <c r="J68" s="8">
        <f t="shared" si="6"/>
        <v>2</v>
      </c>
      <c r="K68" s="26">
        <f t="shared" si="7"/>
        <v>168</v>
      </c>
    </row>
    <row r="69" spans="2:11" x14ac:dyDescent="0.2">
      <c r="B69" s="1" t="s">
        <v>62</v>
      </c>
      <c r="C69" s="8">
        <v>10</v>
      </c>
      <c r="D69" s="9">
        <v>98</v>
      </c>
      <c r="E69" s="10"/>
      <c r="F69" s="11">
        <v>44256</v>
      </c>
      <c r="G69" s="11">
        <v>44265</v>
      </c>
      <c r="H69" s="8"/>
      <c r="I69" s="12">
        <f t="shared" si="5"/>
        <v>0</v>
      </c>
      <c r="J69" s="8">
        <f t="shared" si="6"/>
        <v>10</v>
      </c>
      <c r="K69" s="26">
        <f t="shared" si="7"/>
        <v>980</v>
      </c>
    </row>
    <row r="70" spans="2:11" x14ac:dyDescent="0.2">
      <c r="B70" s="1" t="s">
        <v>182</v>
      </c>
      <c r="C70" s="8">
        <v>75</v>
      </c>
      <c r="D70" s="9">
        <v>35.4</v>
      </c>
      <c r="E70" s="10"/>
      <c r="F70" s="11"/>
      <c r="G70" s="11"/>
      <c r="H70" s="8">
        <v>3</v>
      </c>
      <c r="I70" s="12">
        <f t="shared" si="5"/>
        <v>106.19999999999999</v>
      </c>
      <c r="J70" s="8">
        <f>C70+E70-H70</f>
        <v>72</v>
      </c>
      <c r="K70" s="26">
        <f t="shared" si="7"/>
        <v>2548.7999999999997</v>
      </c>
    </row>
    <row r="71" spans="2:11" x14ac:dyDescent="0.2">
      <c r="B71" s="1" t="s">
        <v>191</v>
      </c>
      <c r="C71" s="8">
        <v>23</v>
      </c>
      <c r="D71" s="9">
        <v>59</v>
      </c>
      <c r="E71" s="10"/>
      <c r="F71" s="11">
        <v>44713</v>
      </c>
      <c r="G71" s="11">
        <v>44742</v>
      </c>
      <c r="H71" s="8">
        <v>5</v>
      </c>
      <c r="I71" s="12">
        <f t="shared" si="5"/>
        <v>295</v>
      </c>
      <c r="J71" s="8">
        <f>C71+E71-H71</f>
        <v>18</v>
      </c>
      <c r="K71" s="26">
        <f t="shared" si="7"/>
        <v>1062</v>
      </c>
    </row>
    <row r="72" spans="2:11" x14ac:dyDescent="0.2">
      <c r="B72" s="1" t="s">
        <v>63</v>
      </c>
      <c r="C72" s="8">
        <v>0</v>
      </c>
      <c r="D72" s="9">
        <v>47.2</v>
      </c>
      <c r="E72" s="10"/>
      <c r="F72" s="11">
        <v>44418</v>
      </c>
      <c r="G72" s="11">
        <v>44425</v>
      </c>
      <c r="H72" s="8"/>
      <c r="I72" s="12">
        <f t="shared" si="5"/>
        <v>0</v>
      </c>
      <c r="J72" s="8">
        <f t="shared" si="6"/>
        <v>0</v>
      </c>
      <c r="K72" s="26">
        <f t="shared" si="7"/>
        <v>0</v>
      </c>
    </row>
    <row r="73" spans="2:11" x14ac:dyDescent="0.2">
      <c r="B73" s="1" t="s">
        <v>64</v>
      </c>
      <c r="C73" s="8">
        <v>240</v>
      </c>
      <c r="D73" s="9">
        <v>31.778134999999999</v>
      </c>
      <c r="E73" s="10"/>
      <c r="F73" s="11">
        <v>44743</v>
      </c>
      <c r="G73" s="11">
        <v>44757</v>
      </c>
      <c r="H73" s="8">
        <v>122</v>
      </c>
      <c r="I73" s="12">
        <f t="shared" si="5"/>
        <v>3876.9324699999997</v>
      </c>
      <c r="J73" s="8">
        <f t="shared" si="6"/>
        <v>118</v>
      </c>
      <c r="K73" s="26">
        <f t="shared" si="7"/>
        <v>3749.8199299999997</v>
      </c>
    </row>
    <row r="74" spans="2:11" x14ac:dyDescent="0.2">
      <c r="B74" s="1" t="s">
        <v>189</v>
      </c>
      <c r="C74" s="8">
        <v>72</v>
      </c>
      <c r="D74" s="9">
        <v>29.5</v>
      </c>
      <c r="E74" s="10"/>
      <c r="F74" s="11">
        <v>44713</v>
      </c>
      <c r="G74" s="11">
        <v>44742</v>
      </c>
      <c r="H74" s="8">
        <v>20</v>
      </c>
      <c r="I74" s="12">
        <f t="shared" si="5"/>
        <v>590</v>
      </c>
      <c r="J74" s="8">
        <f>C74+E74-H74</f>
        <v>52</v>
      </c>
      <c r="K74" s="26">
        <f t="shared" si="7"/>
        <v>1534</v>
      </c>
    </row>
    <row r="75" spans="2:11" x14ac:dyDescent="0.2">
      <c r="B75" s="1" t="s">
        <v>190</v>
      </c>
      <c r="C75" s="8">
        <v>68</v>
      </c>
      <c r="D75" s="9">
        <v>35.4</v>
      </c>
      <c r="E75" s="10"/>
      <c r="F75" s="11">
        <v>44713</v>
      </c>
      <c r="G75" s="11">
        <v>44742</v>
      </c>
      <c r="H75" s="8">
        <v>20</v>
      </c>
      <c r="I75" s="12">
        <f t="shared" si="5"/>
        <v>708</v>
      </c>
      <c r="J75" s="8">
        <f>C75+E75-H75</f>
        <v>48</v>
      </c>
      <c r="K75" s="26">
        <f t="shared" si="7"/>
        <v>1699.1999999999998</v>
      </c>
    </row>
    <row r="76" spans="2:11" x14ac:dyDescent="0.2">
      <c r="B76" s="1" t="s">
        <v>203</v>
      </c>
      <c r="C76" s="8">
        <v>8</v>
      </c>
      <c r="D76" s="9">
        <v>58.27</v>
      </c>
      <c r="E76" s="10"/>
      <c r="F76" s="11">
        <v>44743</v>
      </c>
      <c r="G76" s="11">
        <v>44773</v>
      </c>
      <c r="H76" s="8">
        <v>7</v>
      </c>
      <c r="I76" s="12">
        <f t="shared" si="5"/>
        <v>407.89000000000004</v>
      </c>
      <c r="J76" s="8">
        <f>C76+E76-H76</f>
        <v>1</v>
      </c>
      <c r="K76" s="26">
        <f t="shared" si="7"/>
        <v>58.27</v>
      </c>
    </row>
    <row r="77" spans="2:11" x14ac:dyDescent="0.2">
      <c r="B77" s="1" t="s">
        <v>65</v>
      </c>
      <c r="C77" s="8">
        <v>16</v>
      </c>
      <c r="D77" s="9">
        <v>174.375</v>
      </c>
      <c r="E77" s="10"/>
      <c r="F77" s="11">
        <v>44743</v>
      </c>
      <c r="G77" s="11">
        <v>44757</v>
      </c>
      <c r="H77" s="8"/>
      <c r="I77" s="12">
        <f t="shared" si="5"/>
        <v>0</v>
      </c>
      <c r="J77" s="8">
        <f t="shared" si="6"/>
        <v>16</v>
      </c>
      <c r="K77" s="26">
        <f t="shared" si="7"/>
        <v>2790</v>
      </c>
    </row>
    <row r="78" spans="2:11" x14ac:dyDescent="0.2">
      <c r="B78" s="1" t="s">
        <v>177</v>
      </c>
      <c r="C78" s="8">
        <v>15</v>
      </c>
      <c r="D78" s="9">
        <v>142.80000000000001</v>
      </c>
      <c r="E78" s="10"/>
      <c r="F78" s="11"/>
      <c r="G78" s="11"/>
      <c r="H78" s="8"/>
      <c r="I78" s="12">
        <f t="shared" si="5"/>
        <v>0</v>
      </c>
      <c r="J78" s="8">
        <f>C78+E78-H78</f>
        <v>15</v>
      </c>
      <c r="K78" s="26">
        <f>D78*J78</f>
        <v>2142</v>
      </c>
    </row>
    <row r="79" spans="2:11" x14ac:dyDescent="0.2">
      <c r="B79" s="1" t="s">
        <v>66</v>
      </c>
      <c r="C79" s="8">
        <v>64</v>
      </c>
      <c r="D79" s="9">
        <v>15.09</v>
      </c>
      <c r="E79" s="10"/>
      <c r="F79" s="11">
        <v>43256</v>
      </c>
      <c r="G79" s="11">
        <v>43276</v>
      </c>
      <c r="H79" s="8">
        <v>24</v>
      </c>
      <c r="I79" s="12">
        <f t="shared" si="5"/>
        <v>362.15999999999997</v>
      </c>
      <c r="J79" s="8">
        <f t="shared" si="6"/>
        <v>40</v>
      </c>
      <c r="K79" s="26">
        <f t="shared" si="7"/>
        <v>603.6</v>
      </c>
    </row>
    <row r="80" spans="2:11" x14ac:dyDescent="0.2">
      <c r="B80" s="1" t="s">
        <v>67</v>
      </c>
      <c r="C80" s="8">
        <v>531</v>
      </c>
      <c r="D80" s="9">
        <v>2.7748390000000001</v>
      </c>
      <c r="E80" s="10"/>
      <c r="F80" s="11">
        <v>43747</v>
      </c>
      <c r="G80" s="11">
        <v>43763</v>
      </c>
      <c r="H80" s="8"/>
      <c r="I80" s="12">
        <f t="shared" si="5"/>
        <v>0</v>
      </c>
      <c r="J80" s="8">
        <f t="shared" si="6"/>
        <v>531</v>
      </c>
      <c r="K80" s="26">
        <f t="shared" si="7"/>
        <v>1473.439509</v>
      </c>
    </row>
    <row r="81" spans="1:16" x14ac:dyDescent="0.2">
      <c r="B81" s="1" t="s">
        <v>68</v>
      </c>
      <c r="C81" s="8">
        <v>0</v>
      </c>
      <c r="D81" s="9">
        <v>215.94</v>
      </c>
      <c r="E81" s="10"/>
      <c r="F81" s="11">
        <v>43549</v>
      </c>
      <c r="G81" s="11">
        <v>43563</v>
      </c>
      <c r="H81" s="8"/>
      <c r="I81" s="12">
        <f t="shared" si="5"/>
        <v>0</v>
      </c>
      <c r="J81" s="8">
        <f t="shared" si="6"/>
        <v>0</v>
      </c>
      <c r="K81" s="26">
        <f t="shared" si="7"/>
        <v>0</v>
      </c>
    </row>
    <row r="82" spans="1:16" x14ac:dyDescent="0.2">
      <c r="B82" s="1" t="s">
        <v>69</v>
      </c>
      <c r="C82" s="8">
        <v>1</v>
      </c>
      <c r="D82" s="9">
        <v>41.3</v>
      </c>
      <c r="E82" s="10"/>
      <c r="F82" s="11" t="s">
        <v>145</v>
      </c>
      <c r="G82" s="11">
        <v>42696</v>
      </c>
      <c r="H82" s="8"/>
      <c r="I82" s="12">
        <f t="shared" si="5"/>
        <v>0</v>
      </c>
      <c r="J82" s="8">
        <f t="shared" si="6"/>
        <v>1</v>
      </c>
      <c r="K82" s="26">
        <f t="shared" si="7"/>
        <v>41.3</v>
      </c>
      <c r="L82" s="14"/>
      <c r="M82" s="14"/>
      <c r="O82" s="15"/>
    </row>
    <row r="83" spans="1:16" ht="38.25" x14ac:dyDescent="0.2">
      <c r="B83" s="35" t="s">
        <v>70</v>
      </c>
      <c r="C83" s="37" t="s">
        <v>9</v>
      </c>
      <c r="D83" s="37" t="s">
        <v>3</v>
      </c>
      <c r="E83" s="37" t="s">
        <v>4</v>
      </c>
      <c r="F83" s="37" t="s">
        <v>5</v>
      </c>
      <c r="G83" s="37" t="s">
        <v>6</v>
      </c>
      <c r="H83" s="37" t="s">
        <v>7</v>
      </c>
      <c r="I83" s="37" t="s">
        <v>8</v>
      </c>
      <c r="J83" s="37" t="s">
        <v>9</v>
      </c>
      <c r="K83" s="38" t="s">
        <v>10</v>
      </c>
      <c r="L83" s="14"/>
    </row>
    <row r="84" spans="1:16" x14ac:dyDescent="0.2">
      <c r="B84" s="1" t="s">
        <v>71</v>
      </c>
      <c r="C84" s="8">
        <v>6</v>
      </c>
      <c r="D84" s="9">
        <v>224.2</v>
      </c>
      <c r="E84" s="10"/>
      <c r="F84" s="11">
        <v>42129</v>
      </c>
      <c r="G84" s="11">
        <v>42143</v>
      </c>
      <c r="H84" s="8"/>
      <c r="I84" s="12">
        <f t="shared" ref="I84:I101" si="8">(H84*D84)</f>
        <v>0</v>
      </c>
      <c r="J84" s="8">
        <f>C84+E84-H84</f>
        <v>6</v>
      </c>
      <c r="K84" s="26">
        <f>D84*J84</f>
        <v>1345.1999999999998</v>
      </c>
    </row>
    <row r="85" spans="1:16" x14ac:dyDescent="0.2">
      <c r="B85" s="1" t="s">
        <v>72</v>
      </c>
      <c r="C85" s="8">
        <v>14</v>
      </c>
      <c r="D85" s="9">
        <v>29.369230000000002</v>
      </c>
      <c r="E85" s="10"/>
      <c r="F85" s="11">
        <v>44418</v>
      </c>
      <c r="G85" s="11">
        <v>44425</v>
      </c>
      <c r="H85" s="8">
        <v>1</v>
      </c>
      <c r="I85" s="12">
        <f t="shared" si="8"/>
        <v>29.369230000000002</v>
      </c>
      <c r="J85" s="8">
        <f t="shared" ref="J85:J101" si="9">C85+E85-H85</f>
        <v>13</v>
      </c>
      <c r="K85" s="26">
        <f t="shared" ref="K85:K101" si="10">D85*J85</f>
        <v>381.79999000000004</v>
      </c>
    </row>
    <row r="86" spans="1:16" x14ac:dyDescent="0.2">
      <c r="B86" s="1" t="s">
        <v>73</v>
      </c>
      <c r="C86" s="8">
        <v>55</v>
      </c>
      <c r="D86" s="9">
        <v>149.99</v>
      </c>
      <c r="E86" s="10"/>
      <c r="F86" s="11">
        <v>44421</v>
      </c>
      <c r="G86" s="11">
        <v>44432</v>
      </c>
      <c r="H86" s="8">
        <v>3</v>
      </c>
      <c r="I86" s="12">
        <f t="shared" si="8"/>
        <v>449.97</v>
      </c>
      <c r="J86" s="8">
        <f t="shared" si="9"/>
        <v>52</v>
      </c>
      <c r="K86" s="26">
        <f t="shared" si="10"/>
        <v>7799.4800000000005</v>
      </c>
    </row>
    <row r="87" spans="1:16" x14ac:dyDescent="0.2">
      <c r="B87" s="1" t="s">
        <v>74</v>
      </c>
      <c r="C87" s="8">
        <v>3</v>
      </c>
      <c r="D87" s="9">
        <v>2926.93</v>
      </c>
      <c r="E87" s="10"/>
      <c r="F87" s="11">
        <v>44418</v>
      </c>
      <c r="G87" s="11">
        <v>44425</v>
      </c>
      <c r="H87" s="8">
        <v>1</v>
      </c>
      <c r="I87" s="12">
        <f t="shared" si="8"/>
        <v>2926.93</v>
      </c>
      <c r="J87" s="8">
        <f t="shared" si="9"/>
        <v>2</v>
      </c>
      <c r="K87" s="26">
        <f t="shared" si="10"/>
        <v>5853.86</v>
      </c>
    </row>
    <row r="88" spans="1:16" x14ac:dyDescent="0.2">
      <c r="B88" s="1" t="s">
        <v>75</v>
      </c>
      <c r="C88" s="8">
        <v>16</v>
      </c>
      <c r="D88" s="9">
        <v>403.56</v>
      </c>
      <c r="E88" s="10"/>
      <c r="F88" s="11">
        <v>44418</v>
      </c>
      <c r="G88" s="11">
        <v>44425</v>
      </c>
      <c r="H88" s="8"/>
      <c r="I88" s="12">
        <f t="shared" si="8"/>
        <v>0</v>
      </c>
      <c r="J88" s="8">
        <f t="shared" si="9"/>
        <v>16</v>
      </c>
      <c r="K88" s="26">
        <f t="shared" si="10"/>
        <v>6456.96</v>
      </c>
    </row>
    <row r="89" spans="1:16" x14ac:dyDescent="0.2">
      <c r="B89" s="1" t="s">
        <v>76</v>
      </c>
      <c r="C89" s="8">
        <v>0</v>
      </c>
      <c r="D89" s="9">
        <v>43.24</v>
      </c>
      <c r="E89" s="10"/>
      <c r="F89" s="11">
        <v>44743</v>
      </c>
      <c r="G89" s="11">
        <v>44757</v>
      </c>
      <c r="H89" s="8"/>
      <c r="I89" s="12">
        <f t="shared" si="8"/>
        <v>0</v>
      </c>
      <c r="J89" s="8">
        <f t="shared" si="9"/>
        <v>0</v>
      </c>
      <c r="K89" s="26">
        <f t="shared" si="10"/>
        <v>0</v>
      </c>
    </row>
    <row r="90" spans="1:16" x14ac:dyDescent="0.2">
      <c r="B90" s="1" t="s">
        <v>77</v>
      </c>
      <c r="C90" s="8">
        <v>14</v>
      </c>
      <c r="D90" s="9">
        <v>167.01</v>
      </c>
      <c r="E90" s="10"/>
      <c r="F90" s="11">
        <v>43256</v>
      </c>
      <c r="G90" s="11">
        <v>43276</v>
      </c>
      <c r="H90" s="8"/>
      <c r="I90" s="12">
        <f t="shared" si="8"/>
        <v>0</v>
      </c>
      <c r="J90" s="8">
        <f t="shared" si="9"/>
        <v>14</v>
      </c>
      <c r="K90" s="26">
        <f t="shared" si="10"/>
        <v>2338.14</v>
      </c>
    </row>
    <row r="91" spans="1:16" x14ac:dyDescent="0.2">
      <c r="B91" s="1" t="s">
        <v>78</v>
      </c>
      <c r="C91" s="8">
        <v>6</v>
      </c>
      <c r="D91" s="9">
        <v>60.18</v>
      </c>
      <c r="E91" s="10"/>
      <c r="F91" s="11">
        <v>42715</v>
      </c>
      <c r="G91" s="11">
        <v>42727</v>
      </c>
      <c r="H91" s="8"/>
      <c r="I91" s="12">
        <f t="shared" si="8"/>
        <v>0</v>
      </c>
      <c r="J91" s="8">
        <f t="shared" si="9"/>
        <v>6</v>
      </c>
      <c r="K91" s="26">
        <f t="shared" si="10"/>
        <v>361.08</v>
      </c>
    </row>
    <row r="92" spans="1:16" x14ac:dyDescent="0.2">
      <c r="B92" s="1" t="s">
        <v>79</v>
      </c>
      <c r="C92" s="8">
        <v>0</v>
      </c>
      <c r="D92" s="9">
        <v>169.75</v>
      </c>
      <c r="E92" s="10"/>
      <c r="F92" s="11">
        <v>44256</v>
      </c>
      <c r="G92" s="11">
        <v>44265</v>
      </c>
      <c r="H92" s="8"/>
      <c r="I92" s="12">
        <f t="shared" si="8"/>
        <v>0</v>
      </c>
      <c r="J92" s="8">
        <f t="shared" si="9"/>
        <v>0</v>
      </c>
      <c r="K92" s="26">
        <f t="shared" si="10"/>
        <v>0</v>
      </c>
    </row>
    <row r="93" spans="1:16" x14ac:dyDescent="0.2">
      <c r="B93" s="1" t="s">
        <v>80</v>
      </c>
      <c r="C93" s="8">
        <v>38</v>
      </c>
      <c r="D93" s="9">
        <v>5.9785709999999996</v>
      </c>
      <c r="E93" s="10"/>
      <c r="F93" s="11">
        <v>44743</v>
      </c>
      <c r="G93" s="11">
        <v>44757</v>
      </c>
      <c r="H93" s="8">
        <v>3</v>
      </c>
      <c r="I93" s="12">
        <f t="shared" si="8"/>
        <v>17.935713</v>
      </c>
      <c r="J93" s="8">
        <f t="shared" si="9"/>
        <v>35</v>
      </c>
      <c r="K93" s="26">
        <f t="shared" si="10"/>
        <v>209.24998499999998</v>
      </c>
    </row>
    <row r="94" spans="1:16" x14ac:dyDescent="0.2">
      <c r="B94" s="1" t="s">
        <v>163</v>
      </c>
      <c r="C94" s="8">
        <v>5</v>
      </c>
      <c r="D94" s="9">
        <v>288.39999999999998</v>
      </c>
      <c r="E94" s="10"/>
      <c r="F94" s="11">
        <v>44418</v>
      </c>
      <c r="G94" s="11">
        <v>44425</v>
      </c>
      <c r="H94" s="8"/>
      <c r="I94" s="12">
        <f t="shared" si="8"/>
        <v>0</v>
      </c>
      <c r="J94" s="8">
        <f t="shared" si="9"/>
        <v>5</v>
      </c>
      <c r="K94" s="26">
        <f t="shared" si="10"/>
        <v>1442</v>
      </c>
    </row>
    <row r="95" spans="1:16" x14ac:dyDescent="0.2">
      <c r="B95" s="1" t="s">
        <v>81</v>
      </c>
      <c r="C95" s="8">
        <v>35</v>
      </c>
      <c r="D95" s="9">
        <v>20.970967000000002</v>
      </c>
      <c r="E95" s="10"/>
      <c r="F95" s="11">
        <v>44468</v>
      </c>
      <c r="G95" s="11">
        <v>44468</v>
      </c>
      <c r="H95" s="8">
        <v>4</v>
      </c>
      <c r="I95" s="12">
        <f t="shared" si="8"/>
        <v>83.883868000000007</v>
      </c>
      <c r="J95" s="8">
        <f t="shared" si="9"/>
        <v>31</v>
      </c>
      <c r="K95" s="26">
        <f>D95*J95</f>
        <v>650.09997700000008</v>
      </c>
    </row>
    <row r="96" spans="1:16" s="3" customFormat="1" x14ac:dyDescent="0.2">
      <c r="A96" s="2"/>
      <c r="B96" s="1" t="s">
        <v>82</v>
      </c>
      <c r="C96" s="8">
        <v>35</v>
      </c>
      <c r="D96" s="9">
        <v>4.2050000000000001</v>
      </c>
      <c r="E96" s="10"/>
      <c r="F96" s="11">
        <v>44418</v>
      </c>
      <c r="G96" s="11">
        <v>44425</v>
      </c>
      <c r="H96" s="8">
        <v>3</v>
      </c>
      <c r="I96" s="12">
        <f t="shared" si="8"/>
        <v>12.615</v>
      </c>
      <c r="J96" s="8">
        <f t="shared" si="9"/>
        <v>32</v>
      </c>
      <c r="K96" s="26">
        <f t="shared" si="10"/>
        <v>134.56</v>
      </c>
      <c r="L96" s="2"/>
      <c r="O96" s="2"/>
      <c r="P96" s="2"/>
    </row>
    <row r="97" spans="1:16" s="3" customFormat="1" x14ac:dyDescent="0.2">
      <c r="A97" s="2"/>
      <c r="B97" s="1" t="s">
        <v>83</v>
      </c>
      <c r="C97" s="8">
        <v>0</v>
      </c>
      <c r="D97" s="9">
        <v>1147</v>
      </c>
      <c r="E97" s="10"/>
      <c r="F97" s="11">
        <v>44468</v>
      </c>
      <c r="G97" s="11">
        <v>44468</v>
      </c>
      <c r="H97" s="8"/>
      <c r="I97" s="12">
        <f t="shared" si="8"/>
        <v>0</v>
      </c>
      <c r="J97" s="8">
        <f t="shared" si="9"/>
        <v>0</v>
      </c>
      <c r="K97" s="26">
        <f t="shared" si="10"/>
        <v>0</v>
      </c>
      <c r="L97" s="2"/>
      <c r="O97" s="2"/>
      <c r="P97" s="2"/>
    </row>
    <row r="98" spans="1:16" s="3" customFormat="1" x14ac:dyDescent="0.2">
      <c r="A98" s="2"/>
      <c r="B98" s="1" t="s">
        <v>164</v>
      </c>
      <c r="C98" s="8">
        <v>3</v>
      </c>
      <c r="D98" s="9">
        <v>241.9</v>
      </c>
      <c r="E98" s="10"/>
      <c r="F98" s="11">
        <v>44418</v>
      </c>
      <c r="G98" s="11">
        <v>44425</v>
      </c>
      <c r="H98" s="8"/>
      <c r="I98" s="12">
        <f t="shared" si="8"/>
        <v>0</v>
      </c>
      <c r="J98" s="8">
        <f>C98+E98-H98</f>
        <v>3</v>
      </c>
      <c r="K98" s="26">
        <f t="shared" si="10"/>
        <v>725.7</v>
      </c>
      <c r="L98" s="2"/>
      <c r="O98" s="2"/>
      <c r="P98" s="2"/>
    </row>
    <row r="99" spans="1:16" s="3" customFormat="1" x14ac:dyDescent="0.2">
      <c r="A99" s="2"/>
      <c r="B99" s="1" t="s">
        <v>84</v>
      </c>
      <c r="C99" s="8">
        <v>0</v>
      </c>
      <c r="D99" s="9">
        <v>3993.76</v>
      </c>
      <c r="E99" s="10"/>
      <c r="F99" s="11">
        <v>44418</v>
      </c>
      <c r="G99" s="11">
        <v>44425</v>
      </c>
      <c r="H99" s="8"/>
      <c r="I99" s="12">
        <f t="shared" si="8"/>
        <v>0</v>
      </c>
      <c r="J99" s="8">
        <f t="shared" si="9"/>
        <v>0</v>
      </c>
      <c r="K99" s="26">
        <f t="shared" si="10"/>
        <v>0</v>
      </c>
      <c r="L99" s="2"/>
      <c r="O99" s="2"/>
      <c r="P99" s="2"/>
    </row>
    <row r="100" spans="1:16" s="3" customFormat="1" x14ac:dyDescent="0.2">
      <c r="A100" s="2"/>
      <c r="B100" s="1" t="s">
        <v>85</v>
      </c>
      <c r="C100" s="8">
        <v>17</v>
      </c>
      <c r="D100" s="9">
        <v>224.2</v>
      </c>
      <c r="E100" s="10"/>
      <c r="F100" s="11">
        <v>43256</v>
      </c>
      <c r="G100" s="11">
        <v>43278</v>
      </c>
      <c r="H100" s="8"/>
      <c r="I100" s="12">
        <f t="shared" si="8"/>
        <v>0</v>
      </c>
      <c r="J100" s="8">
        <f t="shared" si="9"/>
        <v>17</v>
      </c>
      <c r="K100" s="26">
        <f t="shared" si="10"/>
        <v>3811.3999999999996</v>
      </c>
      <c r="L100" s="2"/>
      <c r="O100" s="2"/>
      <c r="P100" s="2"/>
    </row>
    <row r="101" spans="1:16" s="3" customFormat="1" x14ac:dyDescent="0.2">
      <c r="A101" s="2"/>
      <c r="B101" s="1" t="s">
        <v>86</v>
      </c>
      <c r="C101" s="8">
        <v>0</v>
      </c>
      <c r="D101" s="9">
        <v>61.36</v>
      </c>
      <c r="E101" s="10"/>
      <c r="F101" s="11">
        <v>44418</v>
      </c>
      <c r="G101" s="11">
        <v>44425</v>
      </c>
      <c r="H101" s="8"/>
      <c r="I101" s="12">
        <f t="shared" si="8"/>
        <v>0</v>
      </c>
      <c r="J101" s="8">
        <f t="shared" si="9"/>
        <v>0</v>
      </c>
      <c r="K101" s="26">
        <f t="shared" si="10"/>
        <v>0</v>
      </c>
      <c r="L101" s="14"/>
      <c r="M101" s="14"/>
      <c r="O101" s="2"/>
      <c r="P101" s="2"/>
    </row>
    <row r="102" spans="1:16" s="3" customFormat="1" ht="38.25" x14ac:dyDescent="0.2">
      <c r="A102" s="2"/>
      <c r="B102" s="35" t="s">
        <v>204</v>
      </c>
      <c r="C102" s="37" t="s">
        <v>9</v>
      </c>
      <c r="D102" s="37" t="s">
        <v>3</v>
      </c>
      <c r="E102" s="37" t="s">
        <v>4</v>
      </c>
      <c r="F102" s="37" t="s">
        <v>5</v>
      </c>
      <c r="G102" s="37" t="s">
        <v>6</v>
      </c>
      <c r="H102" s="37" t="s">
        <v>7</v>
      </c>
      <c r="I102" s="37" t="s">
        <v>8</v>
      </c>
      <c r="J102" s="37" t="s">
        <v>9</v>
      </c>
      <c r="K102" s="38" t="s">
        <v>10</v>
      </c>
      <c r="L102" s="2"/>
      <c r="O102" s="2"/>
      <c r="P102" s="2"/>
    </row>
    <row r="103" spans="1:16" s="3" customFormat="1" x14ac:dyDescent="0.2">
      <c r="A103" s="2"/>
      <c r="B103" s="1" t="s">
        <v>87</v>
      </c>
      <c r="C103" s="8">
        <v>16</v>
      </c>
      <c r="D103" s="9">
        <v>522.1875</v>
      </c>
      <c r="E103" s="10"/>
      <c r="F103" s="11">
        <v>43305</v>
      </c>
      <c r="G103" s="11">
        <v>43306</v>
      </c>
      <c r="H103" s="8"/>
      <c r="I103" s="12">
        <f t="shared" ref="I103:I138" si="11">(H103*D103)</f>
        <v>0</v>
      </c>
      <c r="J103" s="8">
        <f>C103+E103-H103</f>
        <v>16</v>
      </c>
      <c r="K103" s="26">
        <f>D103*J103</f>
        <v>8355</v>
      </c>
      <c r="L103" s="2"/>
      <c r="O103" s="2"/>
      <c r="P103" s="2"/>
    </row>
    <row r="104" spans="1:16" s="3" customFormat="1" x14ac:dyDescent="0.2">
      <c r="A104" s="2"/>
      <c r="B104" s="1" t="s">
        <v>88</v>
      </c>
      <c r="C104" s="8">
        <v>3</v>
      </c>
      <c r="D104" s="9">
        <v>535</v>
      </c>
      <c r="E104" s="10"/>
      <c r="F104" s="11">
        <v>43228</v>
      </c>
      <c r="G104" s="11">
        <v>43255</v>
      </c>
      <c r="H104" s="8"/>
      <c r="I104" s="12">
        <f t="shared" si="11"/>
        <v>0</v>
      </c>
      <c r="J104" s="8">
        <f t="shared" ref="J104:J138" si="12">C104+E104-H104</f>
        <v>3</v>
      </c>
      <c r="K104" s="26">
        <f t="shared" ref="K104:K138" si="13">D104*J104</f>
        <v>1605</v>
      </c>
      <c r="L104" s="2"/>
      <c r="O104" s="2"/>
      <c r="P104" s="2"/>
    </row>
    <row r="105" spans="1:16" s="3" customFormat="1" x14ac:dyDescent="0.2">
      <c r="A105" s="2"/>
      <c r="B105" s="1" t="s">
        <v>159</v>
      </c>
      <c r="C105" s="8">
        <v>15</v>
      </c>
      <c r="D105" s="9">
        <v>1538.57</v>
      </c>
      <c r="E105" s="10"/>
      <c r="F105" s="11">
        <v>44252</v>
      </c>
      <c r="G105" s="11">
        <v>44255</v>
      </c>
      <c r="H105" s="8"/>
      <c r="I105" s="12">
        <f>(H105*D105)</f>
        <v>0</v>
      </c>
      <c r="J105" s="8">
        <f>C105+E105-H105</f>
        <v>15</v>
      </c>
      <c r="K105" s="26">
        <f t="shared" si="13"/>
        <v>23078.55</v>
      </c>
      <c r="L105" s="2"/>
      <c r="O105" s="2"/>
      <c r="P105" s="2"/>
    </row>
    <row r="106" spans="1:16" s="3" customFormat="1" x14ac:dyDescent="0.2">
      <c r="A106" s="2"/>
      <c r="B106" s="1" t="s">
        <v>89</v>
      </c>
      <c r="C106" s="8">
        <v>1</v>
      </c>
      <c r="D106" s="9">
        <v>4122.8100000000004</v>
      </c>
      <c r="E106" s="10"/>
      <c r="F106" s="11">
        <v>43759</v>
      </c>
      <c r="G106" s="11">
        <v>43783</v>
      </c>
      <c r="H106" s="39"/>
      <c r="I106" s="12">
        <f>(H106*D106)</f>
        <v>0</v>
      </c>
      <c r="J106" s="8">
        <f>C106+E106-H106</f>
        <v>1</v>
      </c>
      <c r="K106" s="26">
        <f t="shared" si="13"/>
        <v>4122.8100000000004</v>
      </c>
      <c r="L106" s="2"/>
      <c r="O106" s="2"/>
      <c r="P106" s="2"/>
    </row>
    <row r="107" spans="1:16" s="3" customFormat="1" x14ac:dyDescent="0.2">
      <c r="A107" s="2"/>
      <c r="B107" s="1" t="s">
        <v>90</v>
      </c>
      <c r="C107" s="8">
        <v>8</v>
      </c>
      <c r="D107" s="9">
        <v>6220.6937500000004</v>
      </c>
      <c r="E107" s="10"/>
      <c r="F107" s="11">
        <v>43759</v>
      </c>
      <c r="G107" s="11">
        <v>43783</v>
      </c>
      <c r="H107" s="8"/>
      <c r="I107" s="12">
        <f t="shared" si="11"/>
        <v>0</v>
      </c>
      <c r="J107" s="8">
        <f t="shared" si="12"/>
        <v>8</v>
      </c>
      <c r="K107" s="26">
        <f t="shared" si="13"/>
        <v>49765.55</v>
      </c>
      <c r="L107" s="2"/>
      <c r="O107" s="2"/>
      <c r="P107" s="2"/>
    </row>
    <row r="108" spans="1:16" s="3" customFormat="1" x14ac:dyDescent="0.2">
      <c r="A108" s="2"/>
      <c r="B108" s="1" t="s">
        <v>91</v>
      </c>
      <c r="C108" s="8">
        <v>5</v>
      </c>
      <c r="D108" s="9">
        <v>6436.26</v>
      </c>
      <c r="E108" s="10"/>
      <c r="F108" s="16">
        <v>43759</v>
      </c>
      <c r="G108" s="16">
        <v>43783</v>
      </c>
      <c r="H108" s="8"/>
      <c r="I108" s="12">
        <f>(H108*D108)</f>
        <v>0</v>
      </c>
      <c r="J108" s="8">
        <f t="shared" si="12"/>
        <v>5</v>
      </c>
      <c r="K108" s="26">
        <f t="shared" si="13"/>
        <v>32181.300000000003</v>
      </c>
      <c r="L108" s="2"/>
      <c r="O108" s="2"/>
      <c r="P108" s="2"/>
    </row>
    <row r="109" spans="1:16" x14ac:dyDescent="0.2">
      <c r="B109" s="1" t="s">
        <v>92</v>
      </c>
      <c r="C109" s="8">
        <v>4</v>
      </c>
      <c r="D109" s="9">
        <v>6436.26</v>
      </c>
      <c r="E109" s="10"/>
      <c r="F109" s="16">
        <v>43759</v>
      </c>
      <c r="G109" s="16">
        <v>43783</v>
      </c>
      <c r="H109" s="8"/>
      <c r="I109" s="12">
        <f t="shared" si="11"/>
        <v>0</v>
      </c>
      <c r="J109" s="8">
        <f t="shared" si="12"/>
        <v>4</v>
      </c>
      <c r="K109" s="26">
        <f t="shared" si="13"/>
        <v>25745.040000000001</v>
      </c>
    </row>
    <row r="110" spans="1:16" x14ac:dyDescent="0.2">
      <c r="B110" s="1" t="s">
        <v>93</v>
      </c>
      <c r="C110" s="8">
        <v>6</v>
      </c>
      <c r="D110" s="9">
        <v>6436.26</v>
      </c>
      <c r="E110" s="10"/>
      <c r="F110" s="16">
        <v>43759</v>
      </c>
      <c r="G110" s="16">
        <v>43783</v>
      </c>
      <c r="H110" s="8"/>
      <c r="I110" s="12">
        <f t="shared" si="11"/>
        <v>0</v>
      </c>
      <c r="J110" s="8">
        <f t="shared" si="12"/>
        <v>6</v>
      </c>
      <c r="K110" s="26">
        <f t="shared" si="13"/>
        <v>38617.56</v>
      </c>
    </row>
    <row r="111" spans="1:16" x14ac:dyDescent="0.2">
      <c r="B111" s="1" t="s">
        <v>94</v>
      </c>
      <c r="C111" s="8">
        <v>18</v>
      </c>
      <c r="D111" s="9">
        <v>8596.2999999999993</v>
      </c>
      <c r="E111" s="10"/>
      <c r="F111" s="11">
        <v>42870</v>
      </c>
      <c r="G111" s="11">
        <v>42878</v>
      </c>
      <c r="H111" s="8"/>
      <c r="I111" s="12">
        <f t="shared" si="11"/>
        <v>0</v>
      </c>
      <c r="J111" s="8">
        <f t="shared" si="12"/>
        <v>18</v>
      </c>
      <c r="K111" s="26">
        <f t="shared" si="13"/>
        <v>154733.4</v>
      </c>
    </row>
    <row r="112" spans="1:16" x14ac:dyDescent="0.2">
      <c r="B112" s="1" t="s">
        <v>95</v>
      </c>
      <c r="C112" s="8">
        <v>24</v>
      </c>
      <c r="D112" s="9">
        <v>15361.920833300001</v>
      </c>
      <c r="E112" s="10"/>
      <c r="F112" s="11">
        <v>43684</v>
      </c>
      <c r="G112" s="11">
        <v>43752</v>
      </c>
      <c r="H112" s="8"/>
      <c r="I112" s="12">
        <f t="shared" si="11"/>
        <v>0</v>
      </c>
      <c r="J112" s="8">
        <f t="shared" si="12"/>
        <v>24</v>
      </c>
      <c r="K112" s="26">
        <f t="shared" si="13"/>
        <v>368686.09999920003</v>
      </c>
    </row>
    <row r="113" spans="1:16" x14ac:dyDescent="0.2">
      <c r="B113" s="1" t="s">
        <v>96</v>
      </c>
      <c r="C113" s="8">
        <v>19</v>
      </c>
      <c r="D113" s="9">
        <v>15510.344730000001</v>
      </c>
      <c r="E113" s="10"/>
      <c r="F113" s="11">
        <v>43684</v>
      </c>
      <c r="G113" s="11">
        <v>43752</v>
      </c>
      <c r="H113" s="8"/>
      <c r="I113" s="12">
        <f t="shared" si="11"/>
        <v>0</v>
      </c>
      <c r="J113" s="8">
        <f t="shared" si="12"/>
        <v>19</v>
      </c>
      <c r="K113" s="26">
        <f t="shared" si="13"/>
        <v>294696.54986999999</v>
      </c>
    </row>
    <row r="114" spans="1:16" x14ac:dyDescent="0.2">
      <c r="B114" s="1" t="s">
        <v>97</v>
      </c>
      <c r="C114" s="8">
        <v>21</v>
      </c>
      <c r="D114" s="9">
        <v>15486.8976</v>
      </c>
      <c r="E114" s="10"/>
      <c r="F114" s="11">
        <v>43684</v>
      </c>
      <c r="G114" s="11">
        <v>43752</v>
      </c>
      <c r="H114" s="8"/>
      <c r="I114" s="12">
        <f t="shared" si="11"/>
        <v>0</v>
      </c>
      <c r="J114" s="8">
        <f t="shared" si="12"/>
        <v>21</v>
      </c>
      <c r="K114" s="26">
        <f t="shared" si="13"/>
        <v>325224.84960000002</v>
      </c>
    </row>
    <row r="115" spans="1:16" x14ac:dyDescent="0.2">
      <c r="B115" s="1" t="s">
        <v>153</v>
      </c>
      <c r="C115" s="8">
        <v>5</v>
      </c>
      <c r="D115" s="9">
        <v>13148.62</v>
      </c>
      <c r="E115" s="10"/>
      <c r="F115" s="11">
        <v>44252</v>
      </c>
      <c r="G115" s="11">
        <v>44255</v>
      </c>
      <c r="H115" s="8"/>
      <c r="I115" s="12">
        <f t="shared" si="11"/>
        <v>0</v>
      </c>
      <c r="J115" s="8">
        <f t="shared" si="12"/>
        <v>5</v>
      </c>
      <c r="K115" s="26">
        <f t="shared" si="13"/>
        <v>65743.100000000006</v>
      </c>
    </row>
    <row r="116" spans="1:16" x14ac:dyDescent="0.2">
      <c r="B116" s="1" t="s">
        <v>154</v>
      </c>
      <c r="C116" s="8">
        <v>6</v>
      </c>
      <c r="D116" s="9">
        <v>11922.55</v>
      </c>
      <c r="E116" s="10"/>
      <c r="F116" s="11">
        <v>44252</v>
      </c>
      <c r="G116" s="11">
        <v>44255</v>
      </c>
      <c r="H116" s="8"/>
      <c r="I116" s="12">
        <f t="shared" si="11"/>
        <v>0</v>
      </c>
      <c r="J116" s="8">
        <f t="shared" si="12"/>
        <v>6</v>
      </c>
      <c r="K116" s="26">
        <f t="shared" si="13"/>
        <v>71535.299999999988</v>
      </c>
    </row>
    <row r="117" spans="1:16" x14ac:dyDescent="0.2">
      <c r="B117" s="1" t="s">
        <v>98</v>
      </c>
      <c r="C117" s="8">
        <v>10</v>
      </c>
      <c r="D117" s="9">
        <v>12658.886</v>
      </c>
      <c r="E117" s="10"/>
      <c r="F117" s="11">
        <v>44252</v>
      </c>
      <c r="G117" s="11">
        <v>44255</v>
      </c>
      <c r="H117" s="8"/>
      <c r="I117" s="12">
        <f t="shared" si="11"/>
        <v>0</v>
      </c>
      <c r="J117" s="8">
        <f t="shared" si="12"/>
        <v>10</v>
      </c>
      <c r="K117" s="26">
        <f t="shared" si="13"/>
        <v>126588.86</v>
      </c>
    </row>
    <row r="118" spans="1:16" x14ac:dyDescent="0.2">
      <c r="B118" s="1" t="s">
        <v>146</v>
      </c>
      <c r="C118" s="8">
        <v>9</v>
      </c>
      <c r="D118" s="9">
        <v>9033.9488887999996</v>
      </c>
      <c r="E118" s="10"/>
      <c r="F118" s="11">
        <v>43789</v>
      </c>
      <c r="G118" s="11">
        <v>43816</v>
      </c>
      <c r="H118" s="8"/>
      <c r="I118" s="12">
        <f t="shared" si="11"/>
        <v>0</v>
      </c>
      <c r="J118" s="8">
        <f t="shared" si="12"/>
        <v>9</v>
      </c>
      <c r="K118" s="26">
        <f t="shared" si="13"/>
        <v>81305.539999200002</v>
      </c>
    </row>
    <row r="119" spans="1:16" s="3" customFormat="1" ht="25.5" x14ac:dyDescent="0.2">
      <c r="A119" s="2"/>
      <c r="B119" s="1" t="s">
        <v>99</v>
      </c>
      <c r="C119" s="8">
        <v>7</v>
      </c>
      <c r="D119" s="9">
        <v>944</v>
      </c>
      <c r="E119" s="10"/>
      <c r="F119" s="11">
        <v>42842</v>
      </c>
      <c r="G119" s="11">
        <v>42851</v>
      </c>
      <c r="H119" s="8"/>
      <c r="I119" s="12">
        <f t="shared" si="11"/>
        <v>0</v>
      </c>
      <c r="J119" s="8">
        <f t="shared" si="12"/>
        <v>7</v>
      </c>
      <c r="K119" s="26">
        <f t="shared" si="13"/>
        <v>6608</v>
      </c>
      <c r="L119" s="2"/>
      <c r="O119" s="2"/>
      <c r="P119" s="2"/>
    </row>
    <row r="120" spans="1:16" s="3" customFormat="1" x14ac:dyDescent="0.2">
      <c r="A120" s="2"/>
      <c r="B120" s="1" t="s">
        <v>147</v>
      </c>
      <c r="C120" s="8">
        <v>2</v>
      </c>
      <c r="D120" s="9">
        <v>1752.87</v>
      </c>
      <c r="E120" s="10"/>
      <c r="F120" s="11">
        <v>43446</v>
      </c>
      <c r="G120" s="11">
        <v>43528</v>
      </c>
      <c r="H120" s="8"/>
      <c r="I120" s="12">
        <f t="shared" si="11"/>
        <v>0</v>
      </c>
      <c r="J120" s="8">
        <f t="shared" si="12"/>
        <v>2</v>
      </c>
      <c r="K120" s="26">
        <f t="shared" si="13"/>
        <v>3505.74</v>
      </c>
      <c r="L120" s="2"/>
      <c r="O120" s="2"/>
      <c r="P120" s="2"/>
    </row>
    <row r="121" spans="1:16" s="3" customFormat="1" x14ac:dyDescent="0.2">
      <c r="A121" s="2"/>
      <c r="B121" s="1" t="s">
        <v>148</v>
      </c>
      <c r="C121" s="8">
        <v>18</v>
      </c>
      <c r="D121" s="9">
        <v>12508</v>
      </c>
      <c r="E121" s="10"/>
      <c r="F121" s="11">
        <v>43684</v>
      </c>
      <c r="G121" s="11">
        <v>43752</v>
      </c>
      <c r="H121" s="8"/>
      <c r="I121" s="12">
        <f t="shared" si="11"/>
        <v>0</v>
      </c>
      <c r="J121" s="8">
        <f t="shared" si="12"/>
        <v>18</v>
      </c>
      <c r="K121" s="26">
        <f t="shared" si="13"/>
        <v>225144</v>
      </c>
      <c r="L121" s="2"/>
      <c r="O121" s="2"/>
      <c r="P121" s="2"/>
    </row>
    <row r="122" spans="1:16" s="3" customFormat="1" x14ac:dyDescent="0.2">
      <c r="A122" s="2"/>
      <c r="B122" s="1" t="s">
        <v>149</v>
      </c>
      <c r="C122" s="8">
        <v>20</v>
      </c>
      <c r="D122" s="9">
        <v>12508</v>
      </c>
      <c r="E122" s="10"/>
      <c r="F122" s="11">
        <v>43684</v>
      </c>
      <c r="G122" s="11">
        <v>43752</v>
      </c>
      <c r="H122" s="8"/>
      <c r="I122" s="12">
        <f t="shared" si="11"/>
        <v>0</v>
      </c>
      <c r="J122" s="8">
        <f t="shared" si="12"/>
        <v>20</v>
      </c>
      <c r="K122" s="26">
        <f t="shared" si="13"/>
        <v>250160</v>
      </c>
      <c r="L122" s="2"/>
      <c r="O122" s="2"/>
      <c r="P122" s="2"/>
    </row>
    <row r="123" spans="1:16" s="3" customFormat="1" x14ac:dyDescent="0.2">
      <c r="A123" s="2"/>
      <c r="B123" s="1" t="s">
        <v>101</v>
      </c>
      <c r="C123" s="8">
        <v>14</v>
      </c>
      <c r="D123" s="9">
        <v>10992.88</v>
      </c>
      <c r="E123" s="10"/>
      <c r="F123" s="11">
        <v>43684</v>
      </c>
      <c r="G123" s="11">
        <v>43752</v>
      </c>
      <c r="H123" s="8"/>
      <c r="I123" s="12">
        <f t="shared" si="11"/>
        <v>0</v>
      </c>
      <c r="J123" s="8">
        <f t="shared" si="12"/>
        <v>14</v>
      </c>
      <c r="K123" s="26">
        <f t="shared" si="13"/>
        <v>153900.31999999998</v>
      </c>
      <c r="L123" s="2"/>
      <c r="O123" s="2"/>
      <c r="P123" s="2"/>
    </row>
    <row r="124" spans="1:16" s="3" customFormat="1" x14ac:dyDescent="0.2">
      <c r="A124" s="2"/>
      <c r="B124" s="1" t="s">
        <v>156</v>
      </c>
      <c r="C124" s="8">
        <v>1</v>
      </c>
      <c r="D124" s="9">
        <v>4572.5</v>
      </c>
      <c r="E124" s="10"/>
      <c r="F124" s="11"/>
      <c r="G124" s="11"/>
      <c r="H124" s="8"/>
      <c r="I124" s="12">
        <f t="shared" si="11"/>
        <v>0</v>
      </c>
      <c r="J124" s="8">
        <f t="shared" si="12"/>
        <v>1</v>
      </c>
      <c r="K124" s="26">
        <f t="shared" si="13"/>
        <v>4572.5</v>
      </c>
      <c r="L124" s="2"/>
      <c r="O124" s="2"/>
      <c r="P124" s="2"/>
    </row>
    <row r="125" spans="1:16" s="3" customFormat="1" x14ac:dyDescent="0.2">
      <c r="A125" s="2"/>
      <c r="B125" s="1" t="s">
        <v>150</v>
      </c>
      <c r="C125" s="8">
        <v>2</v>
      </c>
      <c r="D125" s="9">
        <v>12862</v>
      </c>
      <c r="E125" s="10"/>
      <c r="F125" s="11">
        <v>43789</v>
      </c>
      <c r="G125" s="11">
        <v>43816</v>
      </c>
      <c r="H125" s="8"/>
      <c r="I125" s="12">
        <f t="shared" si="11"/>
        <v>0</v>
      </c>
      <c r="J125" s="8">
        <f t="shared" si="12"/>
        <v>2</v>
      </c>
      <c r="K125" s="26">
        <f t="shared" si="13"/>
        <v>25724</v>
      </c>
      <c r="L125" s="2"/>
      <c r="O125" s="2"/>
      <c r="P125" s="2"/>
    </row>
    <row r="126" spans="1:16" s="3" customFormat="1" x14ac:dyDescent="0.2">
      <c r="A126" s="2"/>
      <c r="B126" s="1" t="s">
        <v>100</v>
      </c>
      <c r="C126" s="8">
        <v>23</v>
      </c>
      <c r="D126" s="9">
        <v>12492.233478</v>
      </c>
      <c r="E126" s="10"/>
      <c r="F126" s="11">
        <v>43684</v>
      </c>
      <c r="G126" s="11">
        <v>43752</v>
      </c>
      <c r="H126" s="8"/>
      <c r="I126" s="12">
        <f t="shared" si="11"/>
        <v>0</v>
      </c>
      <c r="J126" s="8">
        <f t="shared" si="12"/>
        <v>23</v>
      </c>
      <c r="K126" s="26">
        <f t="shared" si="13"/>
        <v>287321.36999400001</v>
      </c>
      <c r="L126" s="2"/>
      <c r="O126" s="2"/>
      <c r="P126" s="2"/>
    </row>
    <row r="127" spans="1:16" s="3" customFormat="1" x14ac:dyDescent="0.2">
      <c r="A127" s="2"/>
      <c r="B127" s="1" t="s">
        <v>102</v>
      </c>
      <c r="C127" s="8">
        <v>2</v>
      </c>
      <c r="D127" s="9">
        <v>1859.68</v>
      </c>
      <c r="E127" s="10"/>
      <c r="F127" s="11">
        <v>44169</v>
      </c>
      <c r="G127" s="11">
        <v>44175</v>
      </c>
      <c r="H127" s="8"/>
      <c r="I127" s="12">
        <f t="shared" si="11"/>
        <v>0</v>
      </c>
      <c r="J127" s="8">
        <f t="shared" si="12"/>
        <v>2</v>
      </c>
      <c r="K127" s="26">
        <f t="shared" si="13"/>
        <v>3719.36</v>
      </c>
      <c r="L127" s="2"/>
      <c r="O127" s="2"/>
      <c r="P127" s="2"/>
    </row>
    <row r="128" spans="1:16" s="3" customFormat="1" x14ac:dyDescent="0.2">
      <c r="A128" s="2"/>
      <c r="B128" s="1" t="s">
        <v>103</v>
      </c>
      <c r="C128" s="8">
        <v>5</v>
      </c>
      <c r="D128" s="9">
        <v>1859.68</v>
      </c>
      <c r="E128" s="10"/>
      <c r="F128" s="11">
        <v>44169</v>
      </c>
      <c r="G128" s="11">
        <v>44175</v>
      </c>
      <c r="H128" s="8"/>
      <c r="I128" s="12">
        <f t="shared" si="11"/>
        <v>0</v>
      </c>
      <c r="J128" s="8">
        <f t="shared" si="12"/>
        <v>5</v>
      </c>
      <c r="K128" s="26">
        <f t="shared" si="13"/>
        <v>9298.4</v>
      </c>
      <c r="L128" s="2"/>
      <c r="O128" s="2"/>
      <c r="P128" s="2"/>
    </row>
    <row r="129" spans="1:16" s="3" customFormat="1" x14ac:dyDescent="0.2">
      <c r="A129" s="2"/>
      <c r="B129" s="1" t="s">
        <v>104</v>
      </c>
      <c r="C129" s="8">
        <v>5</v>
      </c>
      <c r="D129" s="9">
        <v>1859.68</v>
      </c>
      <c r="E129" s="10"/>
      <c r="F129" s="11">
        <v>44169</v>
      </c>
      <c r="G129" s="11">
        <v>44175</v>
      </c>
      <c r="H129" s="8"/>
      <c r="I129" s="12">
        <f t="shared" si="11"/>
        <v>0</v>
      </c>
      <c r="J129" s="8">
        <f t="shared" si="12"/>
        <v>5</v>
      </c>
      <c r="K129" s="26">
        <f t="shared" si="13"/>
        <v>9298.4</v>
      </c>
      <c r="L129" s="2"/>
      <c r="O129" s="2"/>
      <c r="P129" s="2"/>
    </row>
    <row r="130" spans="1:16" s="3" customFormat="1" x14ac:dyDescent="0.2">
      <c r="A130" s="2"/>
      <c r="B130" s="1" t="s">
        <v>105</v>
      </c>
      <c r="C130" s="8">
        <v>4</v>
      </c>
      <c r="D130" s="9">
        <v>3624.96</v>
      </c>
      <c r="E130" s="10"/>
      <c r="F130" s="11">
        <v>44169</v>
      </c>
      <c r="G130" s="11">
        <v>44175</v>
      </c>
      <c r="H130" s="8"/>
      <c r="I130" s="12">
        <f t="shared" si="11"/>
        <v>0</v>
      </c>
      <c r="J130" s="8">
        <f t="shared" si="12"/>
        <v>4</v>
      </c>
      <c r="K130" s="26">
        <f>D130*J130</f>
        <v>14499.84</v>
      </c>
      <c r="L130" s="2"/>
      <c r="O130" s="2"/>
      <c r="P130" s="2"/>
    </row>
    <row r="131" spans="1:16" s="3" customFormat="1" x14ac:dyDescent="0.2">
      <c r="A131" s="2"/>
      <c r="B131" s="1" t="s">
        <v>106</v>
      </c>
      <c r="C131" s="8">
        <v>2</v>
      </c>
      <c r="D131" s="9">
        <v>17437.099999999999</v>
      </c>
      <c r="E131" s="10"/>
      <c r="F131" s="11">
        <v>43789</v>
      </c>
      <c r="G131" s="11">
        <v>43816</v>
      </c>
      <c r="H131" s="8"/>
      <c r="I131" s="12">
        <f t="shared" si="11"/>
        <v>0</v>
      </c>
      <c r="J131" s="8">
        <f t="shared" si="12"/>
        <v>2</v>
      </c>
      <c r="K131" s="26">
        <f t="shared" si="13"/>
        <v>34874.199999999997</v>
      </c>
      <c r="L131" s="14"/>
      <c r="M131" s="14"/>
      <c r="O131" s="2"/>
      <c r="P131" s="2"/>
    </row>
    <row r="132" spans="1:16" s="3" customFormat="1" x14ac:dyDescent="0.2">
      <c r="A132" s="2"/>
      <c r="B132" s="1" t="s">
        <v>194</v>
      </c>
      <c r="C132" s="8">
        <v>0</v>
      </c>
      <c r="D132" s="9">
        <v>9152</v>
      </c>
      <c r="E132" s="10"/>
      <c r="F132" s="11">
        <v>44743</v>
      </c>
      <c r="G132" s="11">
        <v>44773</v>
      </c>
      <c r="H132" s="8"/>
      <c r="I132" s="12">
        <f t="shared" si="11"/>
        <v>0</v>
      </c>
      <c r="J132" s="8">
        <f t="shared" si="12"/>
        <v>0</v>
      </c>
      <c r="K132" s="26">
        <f t="shared" si="13"/>
        <v>0</v>
      </c>
      <c r="L132" s="14"/>
      <c r="M132" s="14"/>
      <c r="O132" s="2"/>
      <c r="P132" s="2"/>
    </row>
    <row r="133" spans="1:16" s="3" customFormat="1" x14ac:dyDescent="0.2">
      <c r="A133" s="2"/>
      <c r="B133" s="1" t="s">
        <v>195</v>
      </c>
      <c r="C133" s="8">
        <v>0</v>
      </c>
      <c r="D133" s="9">
        <v>8898.2999999999993</v>
      </c>
      <c r="E133" s="10"/>
      <c r="F133" s="11">
        <v>44743</v>
      </c>
      <c r="G133" s="11">
        <v>44773</v>
      </c>
      <c r="H133" s="8"/>
      <c r="I133" s="12">
        <f t="shared" si="11"/>
        <v>0</v>
      </c>
      <c r="J133" s="8">
        <f t="shared" si="12"/>
        <v>0</v>
      </c>
      <c r="K133" s="26">
        <f t="shared" si="13"/>
        <v>0</v>
      </c>
      <c r="L133" s="14"/>
      <c r="M133" s="14"/>
      <c r="O133" s="2"/>
      <c r="P133" s="2"/>
    </row>
    <row r="134" spans="1:16" s="3" customFormat="1" x14ac:dyDescent="0.2">
      <c r="A134" s="2"/>
      <c r="B134" s="1" t="s">
        <v>196</v>
      </c>
      <c r="C134" s="8">
        <v>0</v>
      </c>
      <c r="D134" s="9">
        <v>4650</v>
      </c>
      <c r="E134" s="10"/>
      <c r="F134" s="11">
        <v>44743</v>
      </c>
      <c r="G134" s="11">
        <v>44773</v>
      </c>
      <c r="H134" s="8"/>
      <c r="I134" s="12">
        <f t="shared" si="11"/>
        <v>0</v>
      </c>
      <c r="J134" s="8">
        <f t="shared" si="12"/>
        <v>0</v>
      </c>
      <c r="K134" s="26">
        <f t="shared" si="13"/>
        <v>0</v>
      </c>
      <c r="L134" s="14"/>
      <c r="M134" s="14"/>
      <c r="O134" s="2"/>
      <c r="P134" s="2"/>
    </row>
    <row r="135" spans="1:16" s="3" customFormat="1" x14ac:dyDescent="0.2">
      <c r="A135" s="2"/>
      <c r="B135" s="1" t="s">
        <v>197</v>
      </c>
      <c r="C135" s="8">
        <v>0</v>
      </c>
      <c r="D135" s="9">
        <v>14152</v>
      </c>
      <c r="E135" s="10"/>
      <c r="F135" s="11">
        <v>44743</v>
      </c>
      <c r="G135" s="11">
        <v>44773</v>
      </c>
      <c r="H135" s="8"/>
      <c r="I135" s="12">
        <f t="shared" si="11"/>
        <v>0</v>
      </c>
      <c r="J135" s="8">
        <f t="shared" si="12"/>
        <v>0</v>
      </c>
      <c r="K135" s="26">
        <f t="shared" si="13"/>
        <v>0</v>
      </c>
      <c r="L135" s="14"/>
      <c r="M135" s="14"/>
      <c r="O135" s="2"/>
      <c r="P135" s="2"/>
    </row>
    <row r="136" spans="1:16" s="3" customFormat="1" x14ac:dyDescent="0.2">
      <c r="A136" s="2"/>
      <c r="B136" s="1" t="s">
        <v>198</v>
      </c>
      <c r="C136" s="8">
        <v>0</v>
      </c>
      <c r="D136" s="9">
        <v>8890</v>
      </c>
      <c r="E136" s="10"/>
      <c r="F136" s="11">
        <v>44743</v>
      </c>
      <c r="G136" s="11">
        <v>44773</v>
      </c>
      <c r="H136" s="8"/>
      <c r="I136" s="12">
        <f t="shared" si="11"/>
        <v>0</v>
      </c>
      <c r="J136" s="8">
        <f t="shared" si="12"/>
        <v>0</v>
      </c>
      <c r="K136" s="26">
        <f t="shared" si="13"/>
        <v>0</v>
      </c>
      <c r="L136" s="14"/>
      <c r="M136" s="14"/>
      <c r="O136" s="2"/>
      <c r="P136" s="2"/>
    </row>
    <row r="137" spans="1:16" s="3" customFormat="1" x14ac:dyDescent="0.2">
      <c r="A137" s="2"/>
      <c r="B137" s="1" t="s">
        <v>199</v>
      </c>
      <c r="C137" s="8">
        <v>0</v>
      </c>
      <c r="D137" s="9">
        <v>10997</v>
      </c>
      <c r="E137" s="10"/>
      <c r="F137" s="11">
        <v>44743</v>
      </c>
      <c r="G137" s="11">
        <v>44773</v>
      </c>
      <c r="H137" s="8"/>
      <c r="I137" s="12">
        <f t="shared" si="11"/>
        <v>0</v>
      </c>
      <c r="J137" s="8">
        <f t="shared" si="12"/>
        <v>0</v>
      </c>
      <c r="K137" s="26">
        <f t="shared" si="13"/>
        <v>0</v>
      </c>
      <c r="L137" s="14"/>
      <c r="M137" s="14"/>
      <c r="O137" s="2"/>
      <c r="P137" s="2"/>
    </row>
    <row r="138" spans="1:16" s="3" customFormat="1" x14ac:dyDescent="0.2">
      <c r="A138" s="2"/>
      <c r="B138" s="1" t="s">
        <v>200</v>
      </c>
      <c r="C138" s="8">
        <v>0</v>
      </c>
      <c r="D138" s="9">
        <v>9900</v>
      </c>
      <c r="E138" s="10"/>
      <c r="F138" s="11">
        <v>44743</v>
      </c>
      <c r="G138" s="11">
        <v>44773</v>
      </c>
      <c r="H138" s="8"/>
      <c r="I138" s="12">
        <f t="shared" si="11"/>
        <v>0</v>
      </c>
      <c r="J138" s="8">
        <f t="shared" si="12"/>
        <v>0</v>
      </c>
      <c r="K138" s="26">
        <f t="shared" si="13"/>
        <v>0</v>
      </c>
      <c r="L138" s="14"/>
      <c r="M138" s="14"/>
      <c r="O138" s="2"/>
      <c r="P138" s="2"/>
    </row>
    <row r="139" spans="1:16" s="3" customFormat="1" ht="38.25" x14ac:dyDescent="0.2">
      <c r="A139" s="2"/>
      <c r="B139" s="35" t="s">
        <v>107</v>
      </c>
      <c r="C139" s="37" t="s">
        <v>9</v>
      </c>
      <c r="D139" s="37" t="s">
        <v>3</v>
      </c>
      <c r="E139" s="37" t="s">
        <v>4</v>
      </c>
      <c r="F139" s="37" t="s">
        <v>5</v>
      </c>
      <c r="G139" s="37" t="s">
        <v>6</v>
      </c>
      <c r="H139" s="37" t="s">
        <v>7</v>
      </c>
      <c r="I139" s="37" t="s">
        <v>8</v>
      </c>
      <c r="J139" s="37" t="s">
        <v>9</v>
      </c>
      <c r="K139" s="38" t="s">
        <v>10</v>
      </c>
      <c r="L139" s="2"/>
      <c r="O139" s="2"/>
      <c r="P139" s="2"/>
    </row>
    <row r="140" spans="1:16" s="3" customFormat="1" x14ac:dyDescent="0.2">
      <c r="A140" s="2"/>
      <c r="B140" s="28" t="s">
        <v>108</v>
      </c>
      <c r="C140" s="8">
        <v>0</v>
      </c>
      <c r="D140" s="9">
        <v>58.390967000000003</v>
      </c>
      <c r="E140" s="10"/>
      <c r="F140" s="11">
        <v>44743</v>
      </c>
      <c r="G140" s="11">
        <v>44757</v>
      </c>
      <c r="H140" s="8"/>
      <c r="I140" s="12">
        <f t="shared" ref="I140:I176" si="14">(H140*D140)</f>
        <v>0</v>
      </c>
      <c r="J140" s="8">
        <f>C140+E140-H140</f>
        <v>0</v>
      </c>
      <c r="K140" s="26">
        <f>D140*J140</f>
        <v>0</v>
      </c>
      <c r="L140" s="2"/>
      <c r="O140" s="2"/>
      <c r="P140" s="2"/>
    </row>
    <row r="141" spans="1:16" s="3" customFormat="1" x14ac:dyDescent="0.2">
      <c r="A141" s="2"/>
      <c r="B141" s="28" t="s">
        <v>184</v>
      </c>
      <c r="C141" s="8">
        <v>15</v>
      </c>
      <c r="D141" s="9">
        <v>501.5</v>
      </c>
      <c r="E141" s="10"/>
      <c r="F141" s="11">
        <v>44619</v>
      </c>
      <c r="G141" s="11">
        <v>44620</v>
      </c>
      <c r="H141" s="8"/>
      <c r="I141" s="12">
        <f t="shared" si="14"/>
        <v>0</v>
      </c>
      <c r="J141" s="8">
        <f>C141+E141-H141</f>
        <v>15</v>
      </c>
      <c r="K141" s="26">
        <f>D141*J141</f>
        <v>7522.5</v>
      </c>
      <c r="L141" s="2"/>
      <c r="O141" s="2"/>
      <c r="P141" s="2"/>
    </row>
    <row r="142" spans="1:16" s="3" customFormat="1" x14ac:dyDescent="0.2">
      <c r="A142" s="2"/>
      <c r="B142" s="28" t="s">
        <v>185</v>
      </c>
      <c r="C142" s="8">
        <v>15</v>
      </c>
      <c r="D142" s="9">
        <v>678.5</v>
      </c>
      <c r="E142" s="10"/>
      <c r="F142" s="11">
        <v>44619</v>
      </c>
      <c r="G142" s="11">
        <v>44620</v>
      </c>
      <c r="H142" s="8"/>
      <c r="I142" s="12">
        <f t="shared" si="14"/>
        <v>0</v>
      </c>
      <c r="J142" s="8">
        <f>C142+E142-H142</f>
        <v>15</v>
      </c>
      <c r="K142" s="26">
        <f>D142*J142</f>
        <v>10177.5</v>
      </c>
      <c r="L142" s="2"/>
      <c r="O142" s="2"/>
      <c r="P142" s="2"/>
    </row>
    <row r="143" spans="1:16" s="3" customFormat="1" x14ac:dyDescent="0.2">
      <c r="A143" s="2"/>
      <c r="B143" s="28" t="s">
        <v>109</v>
      </c>
      <c r="C143" s="8">
        <v>41</v>
      </c>
      <c r="D143" s="9">
        <v>258.42</v>
      </c>
      <c r="E143" s="10"/>
      <c r="F143" s="11">
        <v>44459</v>
      </c>
      <c r="G143" s="11">
        <v>44468</v>
      </c>
      <c r="H143" s="8">
        <v>13</v>
      </c>
      <c r="I143" s="12">
        <f t="shared" si="14"/>
        <v>3359.46</v>
      </c>
      <c r="J143" s="8">
        <f t="shared" ref="J143:J160" si="15">C143+E143-H143</f>
        <v>28</v>
      </c>
      <c r="K143" s="26">
        <f t="shared" ref="K143:K160" si="16">D143*J143</f>
        <v>7235.76</v>
      </c>
      <c r="L143" s="2"/>
      <c r="O143" s="2"/>
      <c r="P143" s="2"/>
    </row>
    <row r="144" spans="1:16" s="3" customFormat="1" x14ac:dyDescent="0.2">
      <c r="A144" s="2"/>
      <c r="B144" s="28" t="s">
        <v>110</v>
      </c>
      <c r="C144" s="8">
        <v>5</v>
      </c>
      <c r="D144" s="9">
        <v>525.1</v>
      </c>
      <c r="E144" s="10"/>
      <c r="F144" s="11">
        <v>44459</v>
      </c>
      <c r="G144" s="11">
        <v>44468</v>
      </c>
      <c r="H144" s="8">
        <v>5</v>
      </c>
      <c r="I144" s="12">
        <f t="shared" si="14"/>
        <v>2625.5</v>
      </c>
      <c r="J144" s="8">
        <f t="shared" si="15"/>
        <v>0</v>
      </c>
      <c r="K144" s="26">
        <f t="shared" si="16"/>
        <v>0</v>
      </c>
      <c r="L144" s="2"/>
      <c r="O144" s="2"/>
      <c r="P144" s="2"/>
    </row>
    <row r="145" spans="1:16" s="3" customFormat="1" x14ac:dyDescent="0.2">
      <c r="A145" s="2"/>
      <c r="B145" s="28" t="s">
        <v>111</v>
      </c>
      <c r="C145" s="8">
        <v>105</v>
      </c>
      <c r="D145" s="9">
        <v>55.772120999999999</v>
      </c>
      <c r="E145" s="10"/>
      <c r="F145" s="11">
        <v>44743</v>
      </c>
      <c r="G145" s="11">
        <v>44773</v>
      </c>
      <c r="H145" s="8">
        <v>6</v>
      </c>
      <c r="I145" s="12">
        <f t="shared" si="14"/>
        <v>334.63272599999999</v>
      </c>
      <c r="J145" s="8">
        <f t="shared" si="15"/>
        <v>99</v>
      </c>
      <c r="K145" s="26">
        <f t="shared" si="16"/>
        <v>5521.4399789999998</v>
      </c>
      <c r="L145" s="2"/>
      <c r="O145" s="2"/>
      <c r="P145" s="2"/>
    </row>
    <row r="146" spans="1:16" s="3" customFormat="1" x14ac:dyDescent="0.2">
      <c r="A146" s="2"/>
      <c r="B146" s="28" t="s">
        <v>208</v>
      </c>
      <c r="C146" s="8">
        <v>0</v>
      </c>
      <c r="D146" s="9">
        <v>41.06</v>
      </c>
      <c r="E146" s="10"/>
      <c r="F146" s="11">
        <v>44713</v>
      </c>
      <c r="G146" s="11">
        <v>44742</v>
      </c>
      <c r="H146" s="8"/>
      <c r="I146" s="12">
        <f t="shared" si="14"/>
        <v>0</v>
      </c>
      <c r="J146" s="8">
        <f t="shared" si="15"/>
        <v>0</v>
      </c>
      <c r="K146" s="26">
        <f t="shared" si="16"/>
        <v>0</v>
      </c>
      <c r="L146" s="2"/>
      <c r="O146" s="2"/>
      <c r="P146" s="2"/>
    </row>
    <row r="147" spans="1:16" s="3" customFormat="1" x14ac:dyDescent="0.2">
      <c r="A147" s="2"/>
      <c r="B147" s="28" t="s">
        <v>112</v>
      </c>
      <c r="C147" s="8">
        <v>0</v>
      </c>
      <c r="D147" s="9">
        <v>118</v>
      </c>
      <c r="E147" s="46">
        <v>2400</v>
      </c>
      <c r="F147" s="11">
        <v>44925</v>
      </c>
      <c r="G147" s="11">
        <v>44926</v>
      </c>
      <c r="H147" s="8"/>
      <c r="I147" s="12">
        <f t="shared" si="14"/>
        <v>0</v>
      </c>
      <c r="J147" s="8">
        <f t="shared" si="15"/>
        <v>2400</v>
      </c>
      <c r="K147" s="26">
        <f t="shared" si="16"/>
        <v>283200</v>
      </c>
      <c r="L147" s="2"/>
      <c r="O147" s="2"/>
      <c r="P147" s="2"/>
    </row>
    <row r="148" spans="1:16" s="3" customFormat="1" x14ac:dyDescent="0.2">
      <c r="A148" s="2"/>
      <c r="B148" s="28" t="s">
        <v>113</v>
      </c>
      <c r="C148" s="8">
        <v>1737</v>
      </c>
      <c r="D148" s="9">
        <v>182.72</v>
      </c>
      <c r="E148" s="10"/>
      <c r="F148" s="11">
        <v>44854</v>
      </c>
      <c r="G148" s="47">
        <v>44858</v>
      </c>
      <c r="H148" s="8">
        <v>154</v>
      </c>
      <c r="I148" s="12">
        <f t="shared" si="14"/>
        <v>28138.880000000001</v>
      </c>
      <c r="J148" s="8">
        <f t="shared" si="15"/>
        <v>1583</v>
      </c>
      <c r="K148" s="26">
        <f t="shared" si="16"/>
        <v>289245.76</v>
      </c>
      <c r="L148" s="2"/>
      <c r="O148" s="2"/>
      <c r="P148" s="2"/>
    </row>
    <row r="149" spans="1:16" s="3" customFormat="1" x14ac:dyDescent="0.2">
      <c r="A149" s="2"/>
      <c r="B149" s="28" t="s">
        <v>114</v>
      </c>
      <c r="C149" s="8">
        <v>0</v>
      </c>
      <c r="D149" s="9">
        <v>22.866</v>
      </c>
      <c r="E149" s="10"/>
      <c r="F149" s="11">
        <v>43525</v>
      </c>
      <c r="G149" s="11">
        <v>43528</v>
      </c>
      <c r="H149" s="8"/>
      <c r="I149" s="12">
        <f t="shared" si="14"/>
        <v>0</v>
      </c>
      <c r="J149" s="8">
        <f t="shared" si="15"/>
        <v>0</v>
      </c>
      <c r="K149" s="26">
        <f t="shared" si="16"/>
        <v>0</v>
      </c>
      <c r="L149" s="2"/>
      <c r="O149" s="2"/>
      <c r="P149" s="2"/>
    </row>
    <row r="150" spans="1:16" s="3" customFormat="1" x14ac:dyDescent="0.2">
      <c r="A150" s="2"/>
      <c r="B150" s="28" t="s">
        <v>115</v>
      </c>
      <c r="C150" s="8">
        <v>71</v>
      </c>
      <c r="D150" s="9">
        <v>22.519829999999999</v>
      </c>
      <c r="E150" s="10"/>
      <c r="F150" s="11">
        <v>43525</v>
      </c>
      <c r="G150" s="11">
        <v>43528</v>
      </c>
      <c r="H150" s="8">
        <v>12</v>
      </c>
      <c r="I150" s="12">
        <f t="shared" si="14"/>
        <v>270.23795999999999</v>
      </c>
      <c r="J150" s="8">
        <f t="shared" si="15"/>
        <v>59</v>
      </c>
      <c r="K150" s="26">
        <f t="shared" si="16"/>
        <v>1328.6699699999999</v>
      </c>
      <c r="L150" s="2"/>
      <c r="O150" s="2"/>
      <c r="P150" s="2"/>
    </row>
    <row r="151" spans="1:16" s="3" customFormat="1" x14ac:dyDescent="0.2">
      <c r="A151" s="2"/>
      <c r="B151" s="28" t="s">
        <v>201</v>
      </c>
      <c r="C151" s="8">
        <v>273</v>
      </c>
      <c r="D151" s="9">
        <v>14.16</v>
      </c>
      <c r="E151" s="10"/>
      <c r="F151" s="11">
        <v>44743</v>
      </c>
      <c r="G151" s="11">
        <v>44773</v>
      </c>
      <c r="H151" s="8">
        <v>49</v>
      </c>
      <c r="I151" s="12">
        <f t="shared" si="14"/>
        <v>693.84</v>
      </c>
      <c r="J151" s="8">
        <f t="shared" si="15"/>
        <v>224</v>
      </c>
      <c r="K151" s="26">
        <f t="shared" si="16"/>
        <v>3171.84</v>
      </c>
      <c r="L151" s="2"/>
      <c r="O151" s="2"/>
      <c r="P151" s="2"/>
    </row>
    <row r="152" spans="1:16" s="3" customFormat="1" x14ac:dyDescent="0.2">
      <c r="A152" s="2"/>
      <c r="B152" s="28" t="s">
        <v>116</v>
      </c>
      <c r="C152" s="8">
        <v>0</v>
      </c>
      <c r="D152" s="9">
        <v>55</v>
      </c>
      <c r="E152" s="10"/>
      <c r="F152" s="11">
        <v>44619</v>
      </c>
      <c r="G152" s="11">
        <v>44620</v>
      </c>
      <c r="H152" s="8"/>
      <c r="I152" s="12">
        <f t="shared" si="14"/>
        <v>0</v>
      </c>
      <c r="J152" s="8">
        <f t="shared" si="15"/>
        <v>0</v>
      </c>
      <c r="K152" s="26">
        <f t="shared" si="16"/>
        <v>0</v>
      </c>
      <c r="L152" s="2"/>
      <c r="O152" s="2"/>
      <c r="P152" s="2"/>
    </row>
    <row r="153" spans="1:16" s="3" customFormat="1" x14ac:dyDescent="0.2">
      <c r="A153" s="2"/>
      <c r="B153" s="28" t="s">
        <v>117</v>
      </c>
      <c r="C153" s="8">
        <v>1</v>
      </c>
      <c r="D153" s="9">
        <v>65.687191999999996</v>
      </c>
      <c r="E153" s="46">
        <v>1000</v>
      </c>
      <c r="F153" s="11">
        <v>44925</v>
      </c>
      <c r="G153" s="11">
        <v>44926</v>
      </c>
      <c r="H153" s="8"/>
      <c r="I153" s="12">
        <f t="shared" si="14"/>
        <v>0</v>
      </c>
      <c r="J153" s="8">
        <f t="shared" si="15"/>
        <v>1001</v>
      </c>
      <c r="K153" s="26">
        <f t="shared" si="16"/>
        <v>65752.879191999993</v>
      </c>
      <c r="L153" s="2"/>
      <c r="O153" s="2"/>
      <c r="P153" s="2"/>
    </row>
    <row r="154" spans="1:16" s="3" customFormat="1" x14ac:dyDescent="0.2">
      <c r="A154" s="2"/>
      <c r="B154" s="28" t="s">
        <v>228</v>
      </c>
      <c r="C154" s="8"/>
      <c r="D154" s="9">
        <v>94.66</v>
      </c>
      <c r="E154" s="46">
        <v>1000</v>
      </c>
      <c r="F154" s="11">
        <v>44925</v>
      </c>
      <c r="G154" s="11">
        <v>44926</v>
      </c>
      <c r="H154" s="8"/>
      <c r="I154" s="12">
        <f t="shared" si="14"/>
        <v>0</v>
      </c>
      <c r="J154" s="8">
        <f t="shared" si="15"/>
        <v>1000</v>
      </c>
      <c r="K154" s="26">
        <f t="shared" si="16"/>
        <v>94660</v>
      </c>
      <c r="L154" s="2"/>
      <c r="O154" s="2"/>
      <c r="P154" s="2"/>
    </row>
    <row r="155" spans="1:16" s="3" customFormat="1" x14ac:dyDescent="0.2">
      <c r="A155" s="2"/>
      <c r="B155" s="28" t="s">
        <v>209</v>
      </c>
      <c r="C155" s="8">
        <v>0</v>
      </c>
      <c r="D155" s="9">
        <v>2.44</v>
      </c>
      <c r="E155" s="10"/>
      <c r="F155" s="11">
        <v>44803</v>
      </c>
      <c r="G155" s="11">
        <v>44804</v>
      </c>
      <c r="H155" s="8"/>
      <c r="I155" s="12"/>
      <c r="J155" s="8">
        <f t="shared" si="15"/>
        <v>0</v>
      </c>
      <c r="K155" s="26">
        <f t="shared" si="16"/>
        <v>0</v>
      </c>
      <c r="L155" s="2"/>
      <c r="O155" s="2"/>
      <c r="P155" s="2"/>
    </row>
    <row r="156" spans="1:16" s="3" customFormat="1" x14ac:dyDescent="0.2">
      <c r="A156" s="2"/>
      <c r="B156" s="28" t="s">
        <v>187</v>
      </c>
      <c r="C156" s="8">
        <v>833</v>
      </c>
      <c r="D156" s="9">
        <v>140.41999999999999</v>
      </c>
      <c r="E156" s="10"/>
      <c r="F156" s="11">
        <v>44690</v>
      </c>
      <c r="G156" s="11">
        <v>44691</v>
      </c>
      <c r="H156" s="8">
        <v>66</v>
      </c>
      <c r="I156" s="12">
        <f t="shared" si="14"/>
        <v>9267.7199999999993</v>
      </c>
      <c r="J156" s="8">
        <f>C156+E156-H156</f>
        <v>767</v>
      </c>
      <c r="K156" s="26">
        <f t="shared" si="16"/>
        <v>107702.13999999998</v>
      </c>
      <c r="L156" s="2"/>
      <c r="O156" s="2"/>
      <c r="P156" s="2"/>
    </row>
    <row r="157" spans="1:16" s="3" customFormat="1" x14ac:dyDescent="0.2">
      <c r="A157" s="2"/>
      <c r="B157" s="28" t="s">
        <v>210</v>
      </c>
      <c r="C157" s="8">
        <v>761</v>
      </c>
      <c r="D157" s="9">
        <v>152.1</v>
      </c>
      <c r="E157" s="10"/>
      <c r="F157" s="11">
        <v>44819</v>
      </c>
      <c r="G157" s="11">
        <v>44833</v>
      </c>
      <c r="H157" s="8">
        <v>63</v>
      </c>
      <c r="I157" s="12">
        <f t="shared" si="14"/>
        <v>9582.2999999999993</v>
      </c>
      <c r="J157" s="8">
        <f>C157+E157-H157</f>
        <v>698</v>
      </c>
      <c r="K157" s="26">
        <f t="shared" si="16"/>
        <v>106165.8</v>
      </c>
      <c r="L157" s="2"/>
      <c r="O157" s="2"/>
      <c r="P157" s="2"/>
    </row>
    <row r="158" spans="1:16" s="3" customFormat="1" x14ac:dyDescent="0.2">
      <c r="A158" s="2"/>
      <c r="B158" s="28" t="s">
        <v>183</v>
      </c>
      <c r="C158" s="8">
        <v>0</v>
      </c>
      <c r="D158" s="9">
        <v>249.99</v>
      </c>
      <c r="E158" s="10"/>
      <c r="F158" s="11">
        <v>44743</v>
      </c>
      <c r="G158" s="11">
        <v>44757</v>
      </c>
      <c r="H158" s="8"/>
      <c r="I158" s="12">
        <f t="shared" si="14"/>
        <v>0</v>
      </c>
      <c r="J158" s="8">
        <f>C158+E158-H158</f>
        <v>0</v>
      </c>
      <c r="K158" s="26">
        <f t="shared" si="16"/>
        <v>0</v>
      </c>
      <c r="L158" s="2"/>
      <c r="O158" s="2"/>
      <c r="P158" s="2"/>
    </row>
    <row r="159" spans="1:16" s="3" customFormat="1" x14ac:dyDescent="0.2">
      <c r="A159" s="2"/>
      <c r="B159" s="28" t="s">
        <v>162</v>
      </c>
      <c r="C159" s="8">
        <v>52</v>
      </c>
      <c r="D159" s="9">
        <v>27.74</v>
      </c>
      <c r="E159" s="10"/>
      <c r="F159" s="11">
        <v>44145</v>
      </c>
      <c r="G159" s="11">
        <v>44159</v>
      </c>
      <c r="H159" s="8">
        <v>29</v>
      </c>
      <c r="I159" s="12">
        <f t="shared" si="14"/>
        <v>804.45999999999992</v>
      </c>
      <c r="J159" s="8">
        <f t="shared" si="15"/>
        <v>23</v>
      </c>
      <c r="K159" s="26">
        <f t="shared" si="16"/>
        <v>638.02</v>
      </c>
      <c r="L159" s="2"/>
      <c r="O159" s="2"/>
      <c r="P159" s="2"/>
    </row>
    <row r="160" spans="1:16" s="3" customFormat="1" x14ac:dyDescent="0.2">
      <c r="A160" s="2"/>
      <c r="B160" s="28" t="s">
        <v>118</v>
      </c>
      <c r="C160" s="8">
        <v>187</v>
      </c>
      <c r="D160" s="9">
        <v>27.463954000000001</v>
      </c>
      <c r="E160" s="10"/>
      <c r="F160" s="11">
        <v>44145</v>
      </c>
      <c r="G160" s="11">
        <v>44159</v>
      </c>
      <c r="H160" s="8">
        <v>10</v>
      </c>
      <c r="I160" s="12">
        <f t="shared" si="14"/>
        <v>274.63954000000001</v>
      </c>
      <c r="J160" s="8">
        <f t="shared" si="15"/>
        <v>177</v>
      </c>
      <c r="K160" s="26">
        <f t="shared" si="16"/>
        <v>4861.119858</v>
      </c>
      <c r="L160" s="14"/>
      <c r="M160" s="14"/>
      <c r="O160" s="2"/>
      <c r="P160" s="2"/>
    </row>
    <row r="161" spans="1:16" s="3" customFormat="1" ht="37.5" customHeight="1" x14ac:dyDescent="0.2">
      <c r="A161" s="2"/>
      <c r="B161" s="35" t="s">
        <v>205</v>
      </c>
      <c r="C161" s="37" t="s">
        <v>9</v>
      </c>
      <c r="D161" s="37" t="s">
        <v>3</v>
      </c>
      <c r="E161" s="37" t="s">
        <v>4</v>
      </c>
      <c r="F161" s="37" t="s">
        <v>5</v>
      </c>
      <c r="G161" s="37" t="s">
        <v>6</v>
      </c>
      <c r="H161" s="37" t="s">
        <v>7</v>
      </c>
      <c r="I161" s="37" t="s">
        <v>8</v>
      </c>
      <c r="J161" s="37" t="s">
        <v>9</v>
      </c>
      <c r="K161" s="38" t="s">
        <v>10</v>
      </c>
      <c r="L161" s="2"/>
      <c r="O161" s="2"/>
      <c r="P161" s="2"/>
    </row>
    <row r="162" spans="1:16" s="3" customFormat="1" x14ac:dyDescent="0.2">
      <c r="A162" s="2"/>
      <c r="B162" s="28" t="s">
        <v>119</v>
      </c>
      <c r="C162" s="8">
        <v>1</v>
      </c>
      <c r="D162" s="9">
        <v>590</v>
      </c>
      <c r="E162" s="10"/>
      <c r="F162" s="11">
        <v>41876</v>
      </c>
      <c r="G162" s="11">
        <v>41881</v>
      </c>
      <c r="H162" s="8"/>
      <c r="I162" s="12">
        <f t="shared" si="14"/>
        <v>0</v>
      </c>
      <c r="J162" s="8">
        <f>C162+E162-H162</f>
        <v>1</v>
      </c>
      <c r="K162" s="26">
        <f>D162*J162</f>
        <v>590</v>
      </c>
      <c r="L162" s="2"/>
      <c r="O162" s="2"/>
      <c r="P162" s="2"/>
    </row>
    <row r="163" spans="1:16" s="3" customFormat="1" x14ac:dyDescent="0.2">
      <c r="A163" s="2"/>
      <c r="B163" s="28" t="s">
        <v>207</v>
      </c>
      <c r="C163" s="8">
        <v>0</v>
      </c>
      <c r="D163" s="9">
        <v>84.96</v>
      </c>
      <c r="E163" s="46">
        <v>100</v>
      </c>
      <c r="F163" s="11">
        <v>44925</v>
      </c>
      <c r="G163" s="11">
        <v>44926</v>
      </c>
      <c r="H163" s="8"/>
      <c r="I163" s="12">
        <f t="shared" si="14"/>
        <v>0</v>
      </c>
      <c r="J163" s="8">
        <f>C163+E163-H163</f>
        <v>100</v>
      </c>
      <c r="K163" s="26">
        <f>D163*J163</f>
        <v>8496</v>
      </c>
      <c r="L163" s="2"/>
      <c r="O163" s="2"/>
      <c r="P163" s="2"/>
    </row>
    <row r="164" spans="1:16" s="3" customFormat="1" x14ac:dyDescent="0.2">
      <c r="A164" s="2"/>
      <c r="B164" s="28" t="s">
        <v>152</v>
      </c>
      <c r="C164" s="8">
        <v>125</v>
      </c>
      <c r="D164" s="9">
        <v>448.4</v>
      </c>
      <c r="E164" s="10"/>
      <c r="F164" s="11" t="s">
        <v>192</v>
      </c>
      <c r="G164" s="11">
        <v>44773</v>
      </c>
      <c r="H164" s="8">
        <v>4</v>
      </c>
      <c r="I164" s="12">
        <f t="shared" si="14"/>
        <v>1793.6</v>
      </c>
      <c r="J164" s="8">
        <f t="shared" ref="J164:J176" si="17">C164+E164-H164</f>
        <v>121</v>
      </c>
      <c r="K164" s="26">
        <f t="shared" ref="K164:K176" si="18">D164*J164</f>
        <v>54256.399999999994</v>
      </c>
      <c r="L164" s="2"/>
      <c r="O164" s="2"/>
      <c r="P164" s="2"/>
    </row>
    <row r="165" spans="1:16" s="3" customFormat="1" x14ac:dyDescent="0.2">
      <c r="A165" s="2"/>
      <c r="B165" s="28" t="s">
        <v>120</v>
      </c>
      <c r="C165" s="8">
        <v>162</v>
      </c>
      <c r="D165" s="9">
        <v>70.8</v>
      </c>
      <c r="E165" s="10"/>
      <c r="F165" s="11">
        <v>44619</v>
      </c>
      <c r="G165" s="11">
        <v>44620</v>
      </c>
      <c r="H165" s="8">
        <v>36</v>
      </c>
      <c r="I165" s="12">
        <f t="shared" si="14"/>
        <v>2548.7999999999997</v>
      </c>
      <c r="J165" s="8">
        <f t="shared" si="17"/>
        <v>126</v>
      </c>
      <c r="K165" s="26">
        <f t="shared" si="18"/>
        <v>8920.7999999999993</v>
      </c>
      <c r="L165" s="2"/>
      <c r="O165" s="2"/>
      <c r="P165" s="2"/>
    </row>
    <row r="166" spans="1:16" s="3" customFormat="1" x14ac:dyDescent="0.2">
      <c r="A166" s="2"/>
      <c r="B166" s="28" t="s">
        <v>121</v>
      </c>
      <c r="C166" s="8">
        <v>139</v>
      </c>
      <c r="D166" s="9">
        <v>132.13873799999999</v>
      </c>
      <c r="E166" s="10"/>
      <c r="F166" s="11">
        <v>44743</v>
      </c>
      <c r="G166" s="11">
        <v>44773</v>
      </c>
      <c r="H166" s="8">
        <v>28</v>
      </c>
      <c r="I166" s="12">
        <f t="shared" si="14"/>
        <v>3699.8846639999997</v>
      </c>
      <c r="J166" s="8">
        <f t="shared" si="17"/>
        <v>111</v>
      </c>
      <c r="K166" s="26">
        <f t="shared" si="18"/>
        <v>14667.399917999999</v>
      </c>
      <c r="L166" s="2"/>
      <c r="O166" s="2"/>
      <c r="P166" s="2"/>
    </row>
    <row r="167" spans="1:16" s="3" customFormat="1" x14ac:dyDescent="0.2">
      <c r="A167" s="2"/>
      <c r="B167" s="28" t="s">
        <v>122</v>
      </c>
      <c r="C167" s="8">
        <v>55</v>
      </c>
      <c r="D167" s="9">
        <v>110.92</v>
      </c>
      <c r="E167" s="10"/>
      <c r="F167" s="11">
        <v>44456</v>
      </c>
      <c r="G167" s="11">
        <v>44496</v>
      </c>
      <c r="H167" s="8">
        <v>5</v>
      </c>
      <c r="I167" s="12">
        <f t="shared" si="14"/>
        <v>554.6</v>
      </c>
      <c r="J167" s="8">
        <f t="shared" si="17"/>
        <v>50</v>
      </c>
      <c r="K167" s="26">
        <f t="shared" si="18"/>
        <v>5546</v>
      </c>
      <c r="L167" s="2"/>
      <c r="O167" s="2"/>
      <c r="P167" s="2"/>
    </row>
    <row r="168" spans="1:16" s="3" customFormat="1" x14ac:dyDescent="0.2">
      <c r="A168" s="2"/>
      <c r="B168" s="28" t="s">
        <v>123</v>
      </c>
      <c r="C168" s="8">
        <v>18</v>
      </c>
      <c r="D168" s="9">
        <v>128.816666</v>
      </c>
      <c r="E168" s="10"/>
      <c r="F168" s="11">
        <v>44159</v>
      </c>
      <c r="G168" s="11">
        <v>44165</v>
      </c>
      <c r="H168" s="8"/>
      <c r="I168" s="12">
        <f t="shared" si="14"/>
        <v>0</v>
      </c>
      <c r="J168" s="8">
        <f t="shared" si="17"/>
        <v>18</v>
      </c>
      <c r="K168" s="26">
        <f t="shared" si="18"/>
        <v>2318.6999879999998</v>
      </c>
      <c r="L168" s="2"/>
      <c r="O168" s="2"/>
      <c r="P168" s="2"/>
    </row>
    <row r="169" spans="1:16" s="3" customFormat="1" x14ac:dyDescent="0.2">
      <c r="A169" s="2"/>
      <c r="B169" s="28" t="s">
        <v>186</v>
      </c>
      <c r="C169" s="8">
        <v>52</v>
      </c>
      <c r="D169" s="9">
        <v>95.4375</v>
      </c>
      <c r="E169" s="10"/>
      <c r="F169" s="11">
        <v>44743</v>
      </c>
      <c r="G169" s="11">
        <v>44773</v>
      </c>
      <c r="H169" s="8">
        <v>12</v>
      </c>
      <c r="I169" s="12">
        <f t="shared" si="14"/>
        <v>1145.25</v>
      </c>
      <c r="J169" s="8">
        <f t="shared" si="17"/>
        <v>40</v>
      </c>
      <c r="K169" s="26">
        <f t="shared" si="18"/>
        <v>3817.5</v>
      </c>
      <c r="L169" s="2"/>
      <c r="O169" s="2"/>
      <c r="P169" s="2"/>
    </row>
    <row r="170" spans="1:16" s="3" customFormat="1" x14ac:dyDescent="0.2">
      <c r="A170" s="2"/>
      <c r="B170" s="28" t="s">
        <v>168</v>
      </c>
      <c r="C170" s="8">
        <v>119</v>
      </c>
      <c r="D170" s="9">
        <v>52.01</v>
      </c>
      <c r="E170" s="10"/>
      <c r="F170" s="11">
        <v>44459</v>
      </c>
      <c r="G170" s="11">
        <v>44460</v>
      </c>
      <c r="H170" s="8"/>
      <c r="I170" s="12">
        <f t="shared" si="14"/>
        <v>0</v>
      </c>
      <c r="J170" s="8">
        <f>C170+E170-H170</f>
        <v>119</v>
      </c>
      <c r="K170" s="26">
        <f t="shared" si="18"/>
        <v>6189.19</v>
      </c>
      <c r="L170" s="2"/>
      <c r="O170" s="2"/>
      <c r="P170" s="2"/>
    </row>
    <row r="171" spans="1:16" s="3" customFormat="1" x14ac:dyDescent="0.2">
      <c r="A171" s="2"/>
      <c r="B171" s="28" t="s">
        <v>169</v>
      </c>
      <c r="C171" s="8">
        <v>31</v>
      </c>
      <c r="D171" s="9">
        <v>45.12</v>
      </c>
      <c r="E171" s="10"/>
      <c r="F171" s="11">
        <v>44145</v>
      </c>
      <c r="G171" s="11">
        <v>44159</v>
      </c>
      <c r="H171" s="8"/>
      <c r="I171" s="12">
        <f t="shared" si="14"/>
        <v>0</v>
      </c>
      <c r="J171" s="8">
        <f>C171+E171-H171</f>
        <v>31</v>
      </c>
      <c r="K171" s="26">
        <f t="shared" si="18"/>
        <v>1398.72</v>
      </c>
      <c r="L171" s="2"/>
      <c r="O171" s="2"/>
      <c r="P171" s="2"/>
    </row>
    <row r="172" spans="1:16" s="3" customFormat="1" x14ac:dyDescent="0.2">
      <c r="A172" s="2"/>
      <c r="B172" s="28" t="s">
        <v>124</v>
      </c>
      <c r="C172" s="8">
        <v>12</v>
      </c>
      <c r="D172" s="9">
        <v>919.41666599999996</v>
      </c>
      <c r="E172" s="10"/>
      <c r="F172" s="11">
        <v>44145</v>
      </c>
      <c r="G172" s="11">
        <v>44159</v>
      </c>
      <c r="H172" s="8"/>
      <c r="I172" s="12">
        <f t="shared" si="14"/>
        <v>0</v>
      </c>
      <c r="J172" s="8">
        <f t="shared" si="17"/>
        <v>12</v>
      </c>
      <c r="K172" s="26">
        <f t="shared" si="18"/>
        <v>11032.999991999999</v>
      </c>
      <c r="L172" s="2"/>
      <c r="O172" s="2"/>
      <c r="P172" s="2"/>
    </row>
    <row r="173" spans="1:16" s="3" customFormat="1" x14ac:dyDescent="0.2">
      <c r="A173" s="2"/>
      <c r="B173" s="28" t="s">
        <v>188</v>
      </c>
      <c r="C173" s="8">
        <v>3</v>
      </c>
      <c r="D173" s="9">
        <v>234.82</v>
      </c>
      <c r="E173" s="10"/>
      <c r="F173" s="11">
        <v>44690</v>
      </c>
      <c r="G173" s="11">
        <v>44691</v>
      </c>
      <c r="H173" s="8"/>
      <c r="I173" s="12">
        <f t="shared" si="14"/>
        <v>0</v>
      </c>
      <c r="J173" s="8">
        <f t="shared" si="17"/>
        <v>3</v>
      </c>
      <c r="K173" s="26">
        <f t="shared" si="18"/>
        <v>704.46</v>
      </c>
      <c r="L173" s="14"/>
      <c r="M173" s="14"/>
      <c r="O173" s="2"/>
      <c r="P173" s="2"/>
    </row>
    <row r="174" spans="1:16" s="3" customFormat="1" x14ac:dyDescent="0.2">
      <c r="A174" s="2"/>
      <c r="B174" s="28" t="s">
        <v>211</v>
      </c>
      <c r="C174" s="8">
        <v>215</v>
      </c>
      <c r="D174" s="9">
        <v>81.42</v>
      </c>
      <c r="E174" s="10"/>
      <c r="F174" s="11">
        <v>44824</v>
      </c>
      <c r="G174" s="11">
        <v>44834</v>
      </c>
      <c r="H174" s="8">
        <v>40</v>
      </c>
      <c r="I174" s="12">
        <f t="shared" si="14"/>
        <v>3256.8</v>
      </c>
      <c r="J174" s="8">
        <f>C174+E174-H174</f>
        <v>175</v>
      </c>
      <c r="K174" s="26">
        <f t="shared" si="18"/>
        <v>14248.5</v>
      </c>
      <c r="L174" s="14"/>
      <c r="M174" s="14"/>
      <c r="O174" s="2"/>
      <c r="P174" s="2"/>
    </row>
    <row r="175" spans="1:16" s="3" customFormat="1" x14ac:dyDescent="0.2">
      <c r="A175" s="2"/>
      <c r="B175" s="28" t="s">
        <v>167</v>
      </c>
      <c r="C175" s="8">
        <v>10</v>
      </c>
      <c r="D175" s="9">
        <v>395.3</v>
      </c>
      <c r="E175" s="10"/>
      <c r="F175" s="11">
        <v>44459</v>
      </c>
      <c r="G175" s="11">
        <v>44460</v>
      </c>
      <c r="H175" s="8"/>
      <c r="I175" s="12">
        <f t="shared" si="14"/>
        <v>0</v>
      </c>
      <c r="J175" s="8">
        <f t="shared" si="17"/>
        <v>10</v>
      </c>
      <c r="K175" s="26">
        <f t="shared" si="18"/>
        <v>3953</v>
      </c>
      <c r="L175" s="14"/>
      <c r="M175" s="14"/>
      <c r="O175" s="2"/>
      <c r="P175" s="2"/>
    </row>
    <row r="176" spans="1:16" s="3" customFormat="1" x14ac:dyDescent="0.2">
      <c r="A176" s="2"/>
      <c r="B176" s="28" t="s">
        <v>206</v>
      </c>
      <c r="C176" s="8">
        <v>24</v>
      </c>
      <c r="D176" s="9">
        <v>175</v>
      </c>
      <c r="E176" s="10"/>
      <c r="F176" s="11">
        <v>44743</v>
      </c>
      <c r="G176" s="11">
        <v>44773</v>
      </c>
      <c r="H176" s="8">
        <v>3</v>
      </c>
      <c r="I176" s="12">
        <f t="shared" si="14"/>
        <v>525</v>
      </c>
      <c r="J176" s="8">
        <f t="shared" si="17"/>
        <v>21</v>
      </c>
      <c r="K176" s="26">
        <f t="shared" si="18"/>
        <v>3675</v>
      </c>
      <c r="L176" s="14"/>
      <c r="M176" s="14"/>
      <c r="O176" s="2"/>
      <c r="P176" s="2"/>
    </row>
    <row r="177" spans="1:16" s="3" customFormat="1" ht="38.25" x14ac:dyDescent="0.2">
      <c r="A177" s="2"/>
      <c r="B177" s="35" t="s">
        <v>193</v>
      </c>
      <c r="C177" s="37" t="s">
        <v>9</v>
      </c>
      <c r="D177" s="37" t="s">
        <v>3</v>
      </c>
      <c r="E177" s="37" t="s">
        <v>4</v>
      </c>
      <c r="F177" s="37" t="s">
        <v>5</v>
      </c>
      <c r="G177" s="37" t="s">
        <v>6</v>
      </c>
      <c r="H177" s="37" t="s">
        <v>7</v>
      </c>
      <c r="I177" s="37" t="s">
        <v>8</v>
      </c>
      <c r="J177" s="37" t="s">
        <v>9</v>
      </c>
      <c r="K177" s="38" t="s">
        <v>10</v>
      </c>
      <c r="L177" s="2"/>
      <c r="O177" s="2"/>
      <c r="P177" s="2"/>
    </row>
    <row r="178" spans="1:16" s="3" customFormat="1" x14ac:dyDescent="0.2">
      <c r="A178" s="2"/>
      <c r="B178" s="28" t="s">
        <v>125</v>
      </c>
      <c r="C178" s="8">
        <v>82</v>
      </c>
      <c r="D178" s="9">
        <v>131.19</v>
      </c>
      <c r="E178" s="10"/>
      <c r="F178" s="11">
        <v>44743</v>
      </c>
      <c r="G178" s="11">
        <v>44773</v>
      </c>
      <c r="H178" s="8">
        <v>14</v>
      </c>
      <c r="I178" s="12">
        <f t="shared" ref="I178:I193" si="19">(H178*D178)</f>
        <v>1836.6599999999999</v>
      </c>
      <c r="J178" s="8">
        <f>C178+E178-H178</f>
        <v>68</v>
      </c>
      <c r="K178" s="26">
        <f>D178*J178</f>
        <v>8920.92</v>
      </c>
      <c r="L178" s="2"/>
      <c r="O178" s="2"/>
      <c r="P178" s="2"/>
    </row>
    <row r="179" spans="1:16" x14ac:dyDescent="0.2">
      <c r="B179" s="28" t="s">
        <v>126</v>
      </c>
      <c r="C179" s="8">
        <v>3</v>
      </c>
      <c r="D179" s="9">
        <v>449.66666600000002</v>
      </c>
      <c r="E179" s="10"/>
      <c r="F179" s="11">
        <v>44147</v>
      </c>
      <c r="G179" s="11">
        <v>44159</v>
      </c>
      <c r="H179" s="8"/>
      <c r="I179" s="12">
        <f t="shared" si="19"/>
        <v>0</v>
      </c>
      <c r="J179" s="8">
        <f t="shared" ref="J179:J185" si="20">C179+E179-H179</f>
        <v>3</v>
      </c>
      <c r="K179" s="26">
        <f t="shared" ref="K179:K193" si="21">D179*J179</f>
        <v>1348.999998</v>
      </c>
    </row>
    <row r="180" spans="1:16" x14ac:dyDescent="0.2">
      <c r="B180" s="28" t="s">
        <v>127</v>
      </c>
      <c r="C180" s="8">
        <v>11</v>
      </c>
      <c r="D180" s="9">
        <v>837.8</v>
      </c>
      <c r="E180" s="10"/>
      <c r="F180" s="11">
        <v>41859</v>
      </c>
      <c r="G180" s="11">
        <v>41876</v>
      </c>
      <c r="H180" s="8"/>
      <c r="I180" s="12">
        <f t="shared" si="19"/>
        <v>0</v>
      </c>
      <c r="J180" s="8">
        <f t="shared" si="20"/>
        <v>11</v>
      </c>
      <c r="K180" s="26">
        <f t="shared" si="21"/>
        <v>9215.7999999999993</v>
      </c>
    </row>
    <row r="181" spans="1:16" x14ac:dyDescent="0.2">
      <c r="B181" s="28" t="s">
        <v>128</v>
      </c>
      <c r="C181" s="8">
        <v>32</v>
      </c>
      <c r="D181" s="9">
        <v>89.68</v>
      </c>
      <c r="E181" s="10"/>
      <c r="F181" s="11">
        <v>44456</v>
      </c>
      <c r="G181" s="11">
        <v>44496</v>
      </c>
      <c r="H181" s="8"/>
      <c r="I181" s="12">
        <f t="shared" si="19"/>
        <v>0</v>
      </c>
      <c r="J181" s="8">
        <f t="shared" si="20"/>
        <v>32</v>
      </c>
      <c r="K181" s="26">
        <f t="shared" si="21"/>
        <v>2869.76</v>
      </c>
    </row>
    <row r="182" spans="1:16" x14ac:dyDescent="0.2">
      <c r="B182" s="28" t="s">
        <v>129</v>
      </c>
      <c r="C182" s="8">
        <v>61</v>
      </c>
      <c r="D182" s="9">
        <v>83.180327000000005</v>
      </c>
      <c r="E182" s="10"/>
      <c r="F182" s="11">
        <v>44456</v>
      </c>
      <c r="G182" s="11">
        <v>44496</v>
      </c>
      <c r="H182" s="8"/>
      <c r="I182" s="12">
        <f t="shared" si="19"/>
        <v>0</v>
      </c>
      <c r="J182" s="8">
        <f t="shared" si="20"/>
        <v>61</v>
      </c>
      <c r="K182" s="26">
        <f t="shared" si="21"/>
        <v>5073.9999470000002</v>
      </c>
    </row>
    <row r="183" spans="1:16" x14ac:dyDescent="0.2">
      <c r="B183" s="28" t="s">
        <v>166</v>
      </c>
      <c r="C183" s="8">
        <v>1</v>
      </c>
      <c r="D183" s="9">
        <v>92.04</v>
      </c>
      <c r="E183" s="10"/>
      <c r="F183" s="11">
        <v>44459</v>
      </c>
      <c r="G183" s="11">
        <v>44460</v>
      </c>
      <c r="H183" s="8">
        <v>1</v>
      </c>
      <c r="I183" s="12">
        <f t="shared" si="19"/>
        <v>92.04</v>
      </c>
      <c r="J183" s="8">
        <f t="shared" si="20"/>
        <v>0</v>
      </c>
      <c r="K183" s="26">
        <f t="shared" si="21"/>
        <v>0</v>
      </c>
    </row>
    <row r="184" spans="1:16" x14ac:dyDescent="0.2">
      <c r="B184" s="28" t="s">
        <v>130</v>
      </c>
      <c r="C184" s="8">
        <v>0</v>
      </c>
      <c r="D184" s="9">
        <v>210.04</v>
      </c>
      <c r="E184" s="10"/>
      <c r="F184" s="11">
        <v>44619</v>
      </c>
      <c r="G184" s="11">
        <v>44620</v>
      </c>
      <c r="H184" s="8"/>
      <c r="I184" s="12">
        <f t="shared" si="19"/>
        <v>0</v>
      </c>
      <c r="J184" s="8">
        <f t="shared" si="20"/>
        <v>0</v>
      </c>
      <c r="K184" s="26">
        <f t="shared" si="21"/>
        <v>0</v>
      </c>
    </row>
    <row r="185" spans="1:16" x14ac:dyDescent="0.2">
      <c r="B185" s="28" t="s">
        <v>131</v>
      </c>
      <c r="C185" s="8">
        <v>10</v>
      </c>
      <c r="D185" s="9">
        <v>157</v>
      </c>
      <c r="E185" s="10"/>
      <c r="F185" s="11">
        <v>44256</v>
      </c>
      <c r="G185" s="11">
        <v>44265</v>
      </c>
      <c r="H185" s="8">
        <v>1</v>
      </c>
      <c r="I185" s="12">
        <f t="shared" si="19"/>
        <v>157</v>
      </c>
      <c r="J185" s="8">
        <f t="shared" si="20"/>
        <v>9</v>
      </c>
      <c r="K185" s="26">
        <f t="shared" si="21"/>
        <v>1413</v>
      </c>
    </row>
    <row r="186" spans="1:16" x14ac:dyDescent="0.2">
      <c r="B186" s="28" t="s">
        <v>132</v>
      </c>
      <c r="C186" s="8">
        <v>60</v>
      </c>
      <c r="D186" s="9">
        <v>123.31</v>
      </c>
      <c r="E186" s="10"/>
      <c r="F186" s="11">
        <v>44456</v>
      </c>
      <c r="G186" s="11">
        <v>44466</v>
      </c>
      <c r="H186" s="8">
        <v>5</v>
      </c>
      <c r="I186" s="12">
        <f t="shared" si="19"/>
        <v>616.54999999999995</v>
      </c>
      <c r="J186" s="8">
        <f>C186+E186-H186</f>
        <v>55</v>
      </c>
      <c r="K186" s="26">
        <f t="shared" si="21"/>
        <v>6782.05</v>
      </c>
    </row>
    <row r="187" spans="1:16" x14ac:dyDescent="0.2">
      <c r="B187" s="28" t="s">
        <v>157</v>
      </c>
      <c r="C187" s="8">
        <v>14</v>
      </c>
      <c r="D187" s="9">
        <v>59.842857000000002</v>
      </c>
      <c r="E187" s="10"/>
      <c r="F187" s="11">
        <v>44459</v>
      </c>
      <c r="G187" s="11">
        <v>44460</v>
      </c>
      <c r="H187" s="8"/>
      <c r="I187" s="12">
        <f t="shared" si="19"/>
        <v>0</v>
      </c>
      <c r="J187" s="8">
        <f t="shared" ref="J187:J193" si="22">C187+E187-H187</f>
        <v>14</v>
      </c>
      <c r="K187" s="26">
        <f t="shared" si="21"/>
        <v>837.79999800000007</v>
      </c>
    </row>
    <row r="188" spans="1:16" s="3" customFormat="1" x14ac:dyDescent="0.2">
      <c r="A188" s="2"/>
      <c r="B188" s="28" t="s">
        <v>155</v>
      </c>
      <c r="C188" s="8">
        <v>2452</v>
      </c>
      <c r="D188" s="9">
        <v>12.86</v>
      </c>
      <c r="E188" s="10"/>
      <c r="F188" s="11">
        <v>44743</v>
      </c>
      <c r="G188" s="11">
        <v>44773</v>
      </c>
      <c r="H188" s="8">
        <v>19</v>
      </c>
      <c r="I188" s="12">
        <f t="shared" si="19"/>
        <v>244.33999999999997</v>
      </c>
      <c r="J188" s="8">
        <f t="shared" si="22"/>
        <v>2433</v>
      </c>
      <c r="K188" s="26">
        <f t="shared" si="21"/>
        <v>31288.379999999997</v>
      </c>
      <c r="L188" s="2"/>
      <c r="O188" s="2"/>
      <c r="P188" s="2"/>
    </row>
    <row r="189" spans="1:16" s="3" customFormat="1" x14ac:dyDescent="0.2">
      <c r="A189" s="2"/>
      <c r="B189" s="28" t="s">
        <v>178</v>
      </c>
      <c r="C189" s="8">
        <v>240</v>
      </c>
      <c r="D189" s="9">
        <v>41.3</v>
      </c>
      <c r="E189" s="10"/>
      <c r="F189" s="11"/>
      <c r="G189" s="11"/>
      <c r="H189" s="8">
        <v>50</v>
      </c>
      <c r="I189" s="12">
        <f t="shared" si="19"/>
        <v>2065</v>
      </c>
      <c r="J189" s="8">
        <f>C189+E189-H189</f>
        <v>190</v>
      </c>
      <c r="K189" s="26">
        <f t="shared" si="21"/>
        <v>7846.9999999999991</v>
      </c>
      <c r="L189" s="2"/>
      <c r="O189" s="2"/>
      <c r="P189" s="2"/>
    </row>
    <row r="190" spans="1:16" s="3" customFormat="1" x14ac:dyDescent="0.2">
      <c r="A190" s="2"/>
      <c r="B190" s="28" t="s">
        <v>179</v>
      </c>
      <c r="C190" s="8">
        <v>473</v>
      </c>
      <c r="D190" s="9">
        <v>41.3</v>
      </c>
      <c r="E190" s="10"/>
      <c r="F190" s="11"/>
      <c r="G190" s="11"/>
      <c r="H190" s="8">
        <v>20</v>
      </c>
      <c r="I190" s="12">
        <f t="shared" si="19"/>
        <v>826</v>
      </c>
      <c r="J190" s="8">
        <f>C190+E190-H190</f>
        <v>453</v>
      </c>
      <c r="K190" s="26">
        <f t="shared" si="21"/>
        <v>18708.899999999998</v>
      </c>
      <c r="L190" s="2"/>
      <c r="O190" s="2"/>
      <c r="P190" s="2"/>
    </row>
    <row r="191" spans="1:16" s="3" customFormat="1" x14ac:dyDescent="0.2">
      <c r="A191" s="2"/>
      <c r="B191" s="28" t="s">
        <v>161</v>
      </c>
      <c r="C191" s="8">
        <v>0</v>
      </c>
      <c r="D191" s="9">
        <v>59</v>
      </c>
      <c r="E191" s="10"/>
      <c r="F191" s="11"/>
      <c r="G191" s="11"/>
      <c r="H191" s="8"/>
      <c r="I191" s="12">
        <f t="shared" si="19"/>
        <v>0</v>
      </c>
      <c r="J191" s="8">
        <f>C191+E191-H191</f>
        <v>0</v>
      </c>
      <c r="K191" s="26">
        <f t="shared" si="21"/>
        <v>0</v>
      </c>
      <c r="L191" s="2"/>
      <c r="O191" s="2"/>
      <c r="P191" s="2"/>
    </row>
    <row r="192" spans="1:16" s="3" customFormat="1" x14ac:dyDescent="0.2">
      <c r="A192" s="2"/>
      <c r="B192" s="28" t="s">
        <v>160</v>
      </c>
      <c r="C192" s="8">
        <v>127</v>
      </c>
      <c r="D192" s="9">
        <v>23.6</v>
      </c>
      <c r="E192" s="10"/>
      <c r="F192" s="11"/>
      <c r="G192" s="11"/>
      <c r="H192" s="8"/>
      <c r="I192" s="12">
        <f t="shared" si="19"/>
        <v>0</v>
      </c>
      <c r="J192" s="8">
        <f t="shared" si="22"/>
        <v>127</v>
      </c>
      <c r="K192" s="26">
        <f t="shared" si="21"/>
        <v>2997.2000000000003</v>
      </c>
      <c r="L192" s="2"/>
      <c r="O192" s="2"/>
      <c r="P192" s="2"/>
    </row>
    <row r="193" spans="1:16" s="3" customFormat="1" x14ac:dyDescent="0.2">
      <c r="A193" s="2"/>
      <c r="B193" s="28" t="s">
        <v>158</v>
      </c>
      <c r="C193" s="8">
        <v>0</v>
      </c>
      <c r="D193" s="9">
        <v>449.8</v>
      </c>
      <c r="E193" s="10"/>
      <c r="F193" s="11">
        <v>44743</v>
      </c>
      <c r="G193" s="11">
        <v>44773</v>
      </c>
      <c r="H193" s="8"/>
      <c r="I193" s="12">
        <f t="shared" si="19"/>
        <v>0</v>
      </c>
      <c r="J193" s="8">
        <f t="shared" si="22"/>
        <v>0</v>
      </c>
      <c r="K193" s="26">
        <f t="shared" si="21"/>
        <v>0</v>
      </c>
      <c r="L193" s="14"/>
      <c r="O193" s="2"/>
      <c r="P193" s="2"/>
    </row>
    <row r="194" spans="1:16" s="3" customFormat="1" ht="38.25" x14ac:dyDescent="0.2">
      <c r="A194" s="2"/>
      <c r="B194" s="35" t="s">
        <v>133</v>
      </c>
      <c r="C194" s="37" t="s">
        <v>9</v>
      </c>
      <c r="D194" s="37" t="s">
        <v>3</v>
      </c>
      <c r="E194" s="37" t="s">
        <v>4</v>
      </c>
      <c r="F194" s="37" t="s">
        <v>5</v>
      </c>
      <c r="G194" s="37" t="s">
        <v>6</v>
      </c>
      <c r="H194" s="37" t="s">
        <v>7</v>
      </c>
      <c r="I194" s="37" t="s">
        <v>8</v>
      </c>
      <c r="J194" s="37" t="s">
        <v>9</v>
      </c>
      <c r="K194" s="38" t="s">
        <v>10</v>
      </c>
      <c r="L194" s="2"/>
      <c r="O194" s="2"/>
      <c r="P194" s="2"/>
    </row>
    <row r="195" spans="1:16" x14ac:dyDescent="0.2">
      <c r="B195" s="28" t="s">
        <v>134</v>
      </c>
      <c r="C195" s="8">
        <v>1177</v>
      </c>
      <c r="D195" s="9">
        <v>143.84</v>
      </c>
      <c r="E195" s="8"/>
      <c r="F195" s="11">
        <v>44489</v>
      </c>
      <c r="G195" s="11">
        <v>44496</v>
      </c>
      <c r="H195" s="8">
        <v>80</v>
      </c>
      <c r="I195" s="12">
        <f t="shared" ref="I195:I226" si="23">(H195*D195)</f>
        <v>11507.2</v>
      </c>
      <c r="J195" s="8">
        <f t="shared" ref="J195:J226" si="24">C195+E195-H195</f>
        <v>1097</v>
      </c>
      <c r="K195" s="26">
        <f t="shared" ref="K195:K226" si="25">D195*J195</f>
        <v>157792.48000000001</v>
      </c>
    </row>
    <row r="196" spans="1:16" x14ac:dyDescent="0.2">
      <c r="B196" s="28" t="s">
        <v>212</v>
      </c>
      <c r="C196" s="8">
        <v>15</v>
      </c>
      <c r="D196" s="9">
        <v>354.73750000000001</v>
      </c>
      <c r="E196" s="48">
        <v>25</v>
      </c>
      <c r="F196" s="11">
        <v>44925</v>
      </c>
      <c r="G196" s="11">
        <v>44926</v>
      </c>
      <c r="H196" s="8"/>
      <c r="I196" s="12"/>
      <c r="J196" s="8">
        <f t="shared" si="24"/>
        <v>40</v>
      </c>
      <c r="K196" s="26">
        <f t="shared" si="25"/>
        <v>14189.5</v>
      </c>
    </row>
    <row r="197" spans="1:16" x14ac:dyDescent="0.2">
      <c r="B197" s="28" t="s">
        <v>135</v>
      </c>
      <c r="C197" s="8">
        <v>2058</v>
      </c>
      <c r="D197" s="9">
        <v>267.021907</v>
      </c>
      <c r="E197" s="8"/>
      <c r="F197" s="11">
        <v>44854</v>
      </c>
      <c r="G197" s="11">
        <v>44858</v>
      </c>
      <c r="H197" s="8">
        <v>150</v>
      </c>
      <c r="I197" s="12">
        <f t="shared" si="23"/>
        <v>40053.286050000002</v>
      </c>
      <c r="J197" s="8">
        <f t="shared" si="24"/>
        <v>1908</v>
      </c>
      <c r="K197" s="26">
        <f t="shared" si="25"/>
        <v>509477.79855599999</v>
      </c>
    </row>
    <row r="198" spans="1:16" x14ac:dyDescent="0.2">
      <c r="B198" s="28" t="s">
        <v>136</v>
      </c>
      <c r="C198" s="8">
        <v>0</v>
      </c>
      <c r="D198" s="9">
        <v>498</v>
      </c>
      <c r="E198" s="8"/>
      <c r="F198" s="11">
        <v>44489</v>
      </c>
      <c r="G198" s="11">
        <v>44131</v>
      </c>
      <c r="H198" s="8"/>
      <c r="I198" s="12">
        <f t="shared" si="23"/>
        <v>0</v>
      </c>
      <c r="J198" s="8">
        <f t="shared" si="24"/>
        <v>0</v>
      </c>
      <c r="K198" s="26">
        <f t="shared" si="25"/>
        <v>0</v>
      </c>
    </row>
    <row r="199" spans="1:16" x14ac:dyDescent="0.2">
      <c r="B199" s="28" t="s">
        <v>213</v>
      </c>
      <c r="C199" s="8">
        <v>5</v>
      </c>
      <c r="D199" s="9">
        <v>226.56</v>
      </c>
      <c r="E199" s="48">
        <v>15</v>
      </c>
      <c r="F199" s="11">
        <v>44925</v>
      </c>
      <c r="G199" s="11">
        <v>44926</v>
      </c>
      <c r="H199" s="8"/>
      <c r="I199" s="12"/>
      <c r="J199" s="8">
        <f t="shared" si="24"/>
        <v>20</v>
      </c>
      <c r="K199" s="26">
        <f t="shared" si="25"/>
        <v>4531.2</v>
      </c>
    </row>
    <row r="200" spans="1:16" s="3" customFormat="1" x14ac:dyDescent="0.2">
      <c r="A200" s="2"/>
      <c r="B200" s="28" t="s">
        <v>137</v>
      </c>
      <c r="C200" s="8">
        <v>34</v>
      </c>
      <c r="D200" s="9">
        <v>257.38888800000001</v>
      </c>
      <c r="E200" s="8"/>
      <c r="F200" s="11">
        <v>44489</v>
      </c>
      <c r="G200" s="11">
        <v>44496</v>
      </c>
      <c r="H200" s="8">
        <v>7</v>
      </c>
      <c r="I200" s="12">
        <f t="shared" si="23"/>
        <v>1801.7222160000001</v>
      </c>
      <c r="J200" s="8">
        <f t="shared" si="24"/>
        <v>27</v>
      </c>
      <c r="K200" s="26">
        <f t="shared" si="25"/>
        <v>6949.4999760000001</v>
      </c>
      <c r="L200" s="2"/>
      <c r="O200" s="2"/>
      <c r="P200" s="2"/>
    </row>
    <row r="201" spans="1:16" s="3" customFormat="1" x14ac:dyDescent="0.2">
      <c r="A201" s="2"/>
      <c r="B201" s="28" t="s">
        <v>138</v>
      </c>
      <c r="C201" s="8">
        <v>200</v>
      </c>
      <c r="D201" s="9">
        <v>277.409333</v>
      </c>
      <c r="E201" s="48">
        <v>200</v>
      </c>
      <c r="F201" s="11">
        <v>44925</v>
      </c>
      <c r="G201" s="11">
        <v>44926</v>
      </c>
      <c r="H201" s="8">
        <v>25</v>
      </c>
      <c r="I201" s="12">
        <f t="shared" si="23"/>
        <v>6935.2333250000001</v>
      </c>
      <c r="J201" s="8">
        <f t="shared" si="24"/>
        <v>375</v>
      </c>
      <c r="K201" s="26">
        <f t="shared" si="25"/>
        <v>104028.49987500001</v>
      </c>
      <c r="L201" s="2"/>
      <c r="O201" s="2"/>
      <c r="P201" s="2"/>
    </row>
    <row r="202" spans="1:16" s="3" customFormat="1" x14ac:dyDescent="0.2">
      <c r="A202" s="2"/>
      <c r="B202" s="28" t="s">
        <v>176</v>
      </c>
      <c r="C202" s="8">
        <v>155</v>
      </c>
      <c r="D202" s="9">
        <v>299.93</v>
      </c>
      <c r="E202" s="8"/>
      <c r="F202" s="11">
        <v>44489</v>
      </c>
      <c r="G202" s="11">
        <v>44496</v>
      </c>
      <c r="H202" s="8">
        <v>25</v>
      </c>
      <c r="I202" s="12">
        <f t="shared" si="23"/>
        <v>7498.25</v>
      </c>
      <c r="J202" s="8">
        <f>C202+E202-H202</f>
        <v>130</v>
      </c>
      <c r="K202" s="26">
        <f t="shared" si="25"/>
        <v>38990.9</v>
      </c>
      <c r="L202" s="2"/>
      <c r="O202" s="2"/>
      <c r="P202" s="2"/>
    </row>
    <row r="203" spans="1:16" s="3" customFormat="1" x14ac:dyDescent="0.2">
      <c r="A203" s="2"/>
      <c r="B203" s="28" t="s">
        <v>139</v>
      </c>
      <c r="C203" s="8">
        <v>196</v>
      </c>
      <c r="D203" s="9">
        <v>101.68181817999999</v>
      </c>
      <c r="E203" s="48">
        <v>200</v>
      </c>
      <c r="F203" s="11" t="s">
        <v>229</v>
      </c>
      <c r="G203" s="11">
        <v>44926</v>
      </c>
      <c r="H203" s="8">
        <v>99</v>
      </c>
      <c r="I203" s="12">
        <f t="shared" si="23"/>
        <v>10066.49999982</v>
      </c>
      <c r="J203" s="8">
        <f t="shared" si="24"/>
        <v>297</v>
      </c>
      <c r="K203" s="26">
        <f t="shared" si="25"/>
        <v>30199.499999459997</v>
      </c>
      <c r="L203" s="2"/>
      <c r="O203" s="2"/>
      <c r="P203" s="2"/>
    </row>
    <row r="204" spans="1:16" s="3" customFormat="1" x14ac:dyDescent="0.2">
      <c r="A204" s="2"/>
      <c r="B204" s="28" t="s">
        <v>214</v>
      </c>
      <c r="C204" s="8">
        <v>146</v>
      </c>
      <c r="D204" s="9">
        <v>72.984430000000003</v>
      </c>
      <c r="E204" s="48">
        <v>150</v>
      </c>
      <c r="F204" s="11">
        <v>44925</v>
      </c>
      <c r="G204" s="11">
        <v>44926</v>
      </c>
      <c r="H204" s="8">
        <v>59</v>
      </c>
      <c r="I204" s="12">
        <f t="shared" si="23"/>
        <v>4306.0813699999999</v>
      </c>
      <c r="J204" s="8">
        <f t="shared" si="24"/>
        <v>237</v>
      </c>
      <c r="K204" s="26">
        <f t="shared" si="25"/>
        <v>17297.30991</v>
      </c>
      <c r="L204" s="2"/>
      <c r="O204" s="2"/>
      <c r="P204" s="2"/>
    </row>
    <row r="205" spans="1:16" s="3" customFormat="1" x14ac:dyDescent="0.2">
      <c r="A205" s="2"/>
      <c r="B205" s="28" t="s">
        <v>140</v>
      </c>
      <c r="C205" s="8">
        <v>269</v>
      </c>
      <c r="D205" s="9">
        <v>466.43172600000003</v>
      </c>
      <c r="E205" s="8"/>
      <c r="F205" s="11">
        <v>44489</v>
      </c>
      <c r="G205" s="11">
        <v>44496</v>
      </c>
      <c r="H205" s="8">
        <v>20</v>
      </c>
      <c r="I205" s="12">
        <f t="shared" si="23"/>
        <v>9328.6345199999996</v>
      </c>
      <c r="J205" s="8">
        <f t="shared" si="24"/>
        <v>249</v>
      </c>
      <c r="K205" s="26">
        <f t="shared" si="25"/>
        <v>116141.49977400001</v>
      </c>
      <c r="L205" s="2"/>
      <c r="O205" s="2"/>
      <c r="P205" s="2"/>
    </row>
    <row r="206" spans="1:16" s="3" customFormat="1" x14ac:dyDescent="0.2">
      <c r="A206" s="2"/>
      <c r="B206" s="28" t="s">
        <v>141</v>
      </c>
      <c r="C206" s="8">
        <v>23</v>
      </c>
      <c r="D206" s="9">
        <v>112.77428500000001</v>
      </c>
      <c r="E206" s="48">
        <v>150</v>
      </c>
      <c r="F206" s="11">
        <v>44925</v>
      </c>
      <c r="G206" s="11">
        <v>44926</v>
      </c>
      <c r="H206" s="8">
        <v>12</v>
      </c>
      <c r="I206" s="12">
        <f t="shared" si="23"/>
        <v>1353.29142</v>
      </c>
      <c r="J206" s="8">
        <f t="shared" si="24"/>
        <v>161</v>
      </c>
      <c r="K206" s="26">
        <f t="shared" si="25"/>
        <v>18156.659885000001</v>
      </c>
      <c r="L206" s="2"/>
      <c r="O206" s="2"/>
      <c r="P206" s="2"/>
    </row>
    <row r="207" spans="1:16" s="3" customFormat="1" x14ac:dyDescent="0.2">
      <c r="A207" s="2"/>
      <c r="B207" s="28" t="s">
        <v>215</v>
      </c>
      <c r="C207" s="8">
        <v>140</v>
      </c>
      <c r="D207" s="9">
        <v>127.44</v>
      </c>
      <c r="E207" s="48">
        <v>500</v>
      </c>
      <c r="F207" s="11">
        <v>44925</v>
      </c>
      <c r="G207" s="11">
        <v>44926</v>
      </c>
      <c r="H207" s="8">
        <v>140</v>
      </c>
      <c r="I207" s="12">
        <f t="shared" si="23"/>
        <v>17841.599999999999</v>
      </c>
      <c r="J207" s="8">
        <f t="shared" si="24"/>
        <v>500</v>
      </c>
      <c r="K207" s="26">
        <f t="shared" si="25"/>
        <v>63720</v>
      </c>
      <c r="L207" s="2"/>
      <c r="O207" s="2"/>
      <c r="P207" s="2"/>
    </row>
    <row r="208" spans="1:16" s="3" customFormat="1" x14ac:dyDescent="0.2">
      <c r="A208" s="2"/>
      <c r="B208" s="28" t="s">
        <v>230</v>
      </c>
      <c r="C208" s="8"/>
      <c r="D208" s="9">
        <v>175.82</v>
      </c>
      <c r="E208" s="48">
        <v>150</v>
      </c>
      <c r="F208" s="11">
        <v>44925</v>
      </c>
      <c r="G208" s="11">
        <v>44926</v>
      </c>
      <c r="H208" s="8"/>
      <c r="I208" s="12"/>
      <c r="J208" s="8">
        <f t="shared" si="24"/>
        <v>150</v>
      </c>
      <c r="K208" s="26">
        <f t="shared" si="25"/>
        <v>26373</v>
      </c>
      <c r="L208" s="2"/>
      <c r="O208" s="2"/>
      <c r="P208" s="2"/>
    </row>
    <row r="209" spans="1:16" s="3" customFormat="1" x14ac:dyDescent="0.2">
      <c r="A209" s="2"/>
      <c r="B209" s="28" t="s">
        <v>219</v>
      </c>
      <c r="C209" s="8">
        <v>190</v>
      </c>
      <c r="D209" s="9">
        <v>175.01</v>
      </c>
      <c r="E209" s="8"/>
      <c r="F209" s="11">
        <v>44854</v>
      </c>
      <c r="G209" s="11">
        <v>44858</v>
      </c>
      <c r="H209" s="8">
        <v>131</v>
      </c>
      <c r="I209" s="12">
        <f t="shared" si="23"/>
        <v>22926.309999999998</v>
      </c>
      <c r="J209" s="8">
        <f t="shared" si="24"/>
        <v>59</v>
      </c>
      <c r="K209" s="26">
        <f t="shared" si="25"/>
        <v>10325.59</v>
      </c>
      <c r="L209" s="2"/>
      <c r="O209" s="2"/>
      <c r="P209" s="2"/>
    </row>
    <row r="210" spans="1:16" s="3" customFormat="1" x14ac:dyDescent="0.2">
      <c r="A210" s="2"/>
      <c r="B210" s="28" t="s">
        <v>216</v>
      </c>
      <c r="C210" s="8">
        <v>20</v>
      </c>
      <c r="D210" s="9">
        <v>855.5</v>
      </c>
      <c r="E210" s="8"/>
      <c r="F210" s="11">
        <v>44854</v>
      </c>
      <c r="G210" s="11">
        <v>44858</v>
      </c>
      <c r="H210" s="8"/>
      <c r="I210" s="12">
        <f t="shared" si="23"/>
        <v>0</v>
      </c>
      <c r="J210" s="8">
        <f t="shared" si="24"/>
        <v>20</v>
      </c>
      <c r="K210" s="26">
        <f t="shared" si="25"/>
        <v>17110</v>
      </c>
      <c r="L210" s="2"/>
      <c r="O210" s="2"/>
      <c r="P210" s="2"/>
    </row>
    <row r="211" spans="1:16" s="3" customFormat="1" x14ac:dyDescent="0.2">
      <c r="A211" s="2"/>
      <c r="B211" s="28" t="s">
        <v>217</v>
      </c>
      <c r="C211" s="8">
        <v>15</v>
      </c>
      <c r="D211" s="9">
        <v>725.7</v>
      </c>
      <c r="E211" s="8"/>
      <c r="F211" s="11">
        <v>44854</v>
      </c>
      <c r="G211" s="11">
        <v>44858</v>
      </c>
      <c r="H211" s="8"/>
      <c r="I211" s="12">
        <f t="shared" si="23"/>
        <v>0</v>
      </c>
      <c r="J211" s="8">
        <f t="shared" si="24"/>
        <v>15</v>
      </c>
      <c r="K211" s="26">
        <f t="shared" si="25"/>
        <v>10885.5</v>
      </c>
      <c r="L211" s="2"/>
      <c r="O211" s="2"/>
      <c r="P211" s="2"/>
    </row>
    <row r="212" spans="1:16" s="3" customFormat="1" x14ac:dyDescent="0.2">
      <c r="A212" s="2"/>
      <c r="B212" s="28" t="s">
        <v>231</v>
      </c>
      <c r="C212" s="8"/>
      <c r="D212" s="9">
        <v>195</v>
      </c>
      <c r="E212" s="48">
        <v>5</v>
      </c>
      <c r="F212" s="11">
        <v>44925</v>
      </c>
      <c r="G212" s="11">
        <v>44926</v>
      </c>
      <c r="H212" s="8"/>
      <c r="I212" s="12">
        <f t="shared" si="23"/>
        <v>0</v>
      </c>
      <c r="J212" s="8">
        <f t="shared" si="24"/>
        <v>5</v>
      </c>
      <c r="K212" s="26">
        <f t="shared" si="25"/>
        <v>975</v>
      </c>
      <c r="L212" s="2"/>
      <c r="O212" s="2"/>
      <c r="P212" s="2"/>
    </row>
    <row r="213" spans="1:16" s="3" customFormat="1" x14ac:dyDescent="0.2">
      <c r="A213" s="2"/>
      <c r="B213" s="28" t="s">
        <v>172</v>
      </c>
      <c r="C213" s="8">
        <v>0</v>
      </c>
      <c r="D213" s="9">
        <v>247.8</v>
      </c>
      <c r="E213" s="8"/>
      <c r="F213" s="11">
        <v>44489</v>
      </c>
      <c r="G213" s="11">
        <v>44496</v>
      </c>
      <c r="H213" s="8"/>
      <c r="I213" s="12">
        <f t="shared" si="23"/>
        <v>0</v>
      </c>
      <c r="J213" s="8">
        <f t="shared" si="24"/>
        <v>0</v>
      </c>
      <c r="K213" s="26">
        <f t="shared" si="25"/>
        <v>0</v>
      </c>
      <c r="L213" s="2"/>
      <c r="O213" s="2"/>
      <c r="P213" s="2"/>
    </row>
    <row r="214" spans="1:16" s="3" customFormat="1" x14ac:dyDescent="0.2">
      <c r="A214" s="2"/>
      <c r="B214" s="28" t="s">
        <v>220</v>
      </c>
      <c r="C214" s="8">
        <v>5</v>
      </c>
      <c r="D214" s="9">
        <v>412.3</v>
      </c>
      <c r="E214" s="8"/>
      <c r="F214" s="11">
        <v>44854</v>
      </c>
      <c r="G214" s="11">
        <v>44858</v>
      </c>
      <c r="H214" s="8"/>
      <c r="I214" s="12">
        <f t="shared" si="23"/>
        <v>0</v>
      </c>
      <c r="J214" s="8">
        <f t="shared" si="24"/>
        <v>5</v>
      </c>
      <c r="K214" s="26">
        <f t="shared" si="25"/>
        <v>2061.5</v>
      </c>
      <c r="L214" s="2"/>
      <c r="O214" s="2"/>
      <c r="P214" s="2"/>
    </row>
    <row r="215" spans="1:16" s="3" customFormat="1" x14ac:dyDescent="0.2">
      <c r="A215" s="2"/>
      <c r="B215" s="28" t="s">
        <v>173</v>
      </c>
      <c r="C215" s="8">
        <v>0</v>
      </c>
      <c r="D215" s="9">
        <v>4672.8</v>
      </c>
      <c r="E215" s="8"/>
      <c r="F215" s="11">
        <v>44489</v>
      </c>
      <c r="G215" s="11">
        <v>44496</v>
      </c>
      <c r="H215" s="8"/>
      <c r="I215" s="12">
        <f t="shared" si="23"/>
        <v>0</v>
      </c>
      <c r="J215" s="8">
        <f t="shared" si="24"/>
        <v>0</v>
      </c>
      <c r="K215" s="26">
        <f t="shared" si="25"/>
        <v>0</v>
      </c>
      <c r="L215" s="2"/>
      <c r="O215" s="2"/>
      <c r="P215" s="2"/>
    </row>
    <row r="216" spans="1:16" s="3" customFormat="1" x14ac:dyDescent="0.2">
      <c r="A216" s="2"/>
      <c r="B216" s="28" t="s">
        <v>174</v>
      </c>
      <c r="C216" s="8">
        <v>3</v>
      </c>
      <c r="D216" s="9">
        <v>247.8</v>
      </c>
      <c r="E216" s="8"/>
      <c r="F216" s="11">
        <v>44489</v>
      </c>
      <c r="G216" s="11">
        <v>44496</v>
      </c>
      <c r="H216" s="8"/>
      <c r="I216" s="12">
        <f t="shared" si="23"/>
        <v>0</v>
      </c>
      <c r="J216" s="8">
        <f t="shared" si="24"/>
        <v>3</v>
      </c>
      <c r="K216" s="26">
        <f t="shared" si="25"/>
        <v>743.40000000000009</v>
      </c>
      <c r="L216" s="2"/>
      <c r="O216" s="2"/>
      <c r="P216" s="2"/>
    </row>
    <row r="217" spans="1:16" s="3" customFormat="1" x14ac:dyDescent="0.2">
      <c r="A217" s="2"/>
      <c r="B217" s="28" t="s">
        <v>218</v>
      </c>
      <c r="C217" s="8">
        <v>15</v>
      </c>
      <c r="D217" s="9">
        <v>247.8</v>
      </c>
      <c r="E217" s="8"/>
      <c r="F217" s="11">
        <v>44854</v>
      </c>
      <c r="G217" s="11">
        <v>44858</v>
      </c>
      <c r="H217" s="8"/>
      <c r="I217" s="12">
        <f t="shared" si="23"/>
        <v>0</v>
      </c>
      <c r="J217" s="8">
        <f t="shared" si="24"/>
        <v>15</v>
      </c>
      <c r="K217" s="26">
        <f t="shared" si="25"/>
        <v>3717</v>
      </c>
      <c r="L217" s="2"/>
      <c r="O217" s="2"/>
      <c r="P217" s="2"/>
    </row>
    <row r="218" spans="1:16" s="3" customFormat="1" x14ac:dyDescent="0.2">
      <c r="A218" s="2"/>
      <c r="B218" s="28" t="s">
        <v>175</v>
      </c>
      <c r="C218" s="8">
        <v>1</v>
      </c>
      <c r="D218" s="9">
        <v>247.8</v>
      </c>
      <c r="E218" s="8"/>
      <c r="F218" s="11">
        <v>44489</v>
      </c>
      <c r="G218" s="11">
        <v>44496</v>
      </c>
      <c r="H218" s="8"/>
      <c r="I218" s="12">
        <f t="shared" si="23"/>
        <v>0</v>
      </c>
      <c r="J218" s="8">
        <f t="shared" si="24"/>
        <v>1</v>
      </c>
      <c r="K218" s="26">
        <f t="shared" si="25"/>
        <v>247.8</v>
      </c>
      <c r="L218" s="2"/>
      <c r="O218" s="2"/>
      <c r="P218" s="2"/>
    </row>
    <row r="219" spans="1:16" s="3" customFormat="1" x14ac:dyDescent="0.2">
      <c r="A219" s="2"/>
      <c r="B219" s="28" t="s">
        <v>170</v>
      </c>
      <c r="C219" s="8">
        <v>0</v>
      </c>
      <c r="D219" s="9">
        <v>1416</v>
      </c>
      <c r="E219" s="8"/>
      <c r="F219" s="11">
        <v>44489</v>
      </c>
      <c r="G219" s="11">
        <v>44131</v>
      </c>
      <c r="H219" s="8"/>
      <c r="I219" s="12">
        <f t="shared" si="23"/>
        <v>0</v>
      </c>
      <c r="J219" s="8">
        <f t="shared" si="24"/>
        <v>0</v>
      </c>
      <c r="K219" s="26">
        <f t="shared" si="25"/>
        <v>0</v>
      </c>
      <c r="L219" s="2"/>
      <c r="O219" s="2"/>
      <c r="P219" s="2"/>
    </row>
    <row r="220" spans="1:16" s="3" customFormat="1" x14ac:dyDescent="0.2">
      <c r="A220" s="2"/>
      <c r="B220" s="28" t="s">
        <v>171</v>
      </c>
      <c r="C220" s="8">
        <v>0</v>
      </c>
      <c r="D220" s="9">
        <v>705.64</v>
      </c>
      <c r="E220" s="8"/>
      <c r="F220" s="11">
        <v>44489</v>
      </c>
      <c r="G220" s="11">
        <v>44496</v>
      </c>
      <c r="H220" s="8"/>
      <c r="I220" s="12">
        <f t="shared" si="23"/>
        <v>0</v>
      </c>
      <c r="J220" s="8">
        <f t="shared" si="24"/>
        <v>0</v>
      </c>
      <c r="K220" s="26">
        <f t="shared" si="25"/>
        <v>0</v>
      </c>
      <c r="L220" s="2"/>
      <c r="O220" s="2"/>
      <c r="P220" s="2"/>
    </row>
    <row r="221" spans="1:16" s="3" customFormat="1" x14ac:dyDescent="0.2">
      <c r="A221" s="2"/>
      <c r="B221" s="40" t="s">
        <v>221</v>
      </c>
      <c r="C221" s="41">
        <v>2</v>
      </c>
      <c r="D221" s="42">
        <v>1003</v>
      </c>
      <c r="E221" s="41"/>
      <c r="F221" s="43">
        <v>44854</v>
      </c>
      <c r="G221" s="43">
        <v>44858</v>
      </c>
      <c r="H221" s="41"/>
      <c r="I221" s="44">
        <f t="shared" si="23"/>
        <v>0</v>
      </c>
      <c r="J221" s="8">
        <f t="shared" si="24"/>
        <v>2</v>
      </c>
      <c r="K221" s="26">
        <f t="shared" si="25"/>
        <v>2006</v>
      </c>
      <c r="L221" s="2"/>
      <c r="O221" s="2"/>
      <c r="P221" s="2"/>
    </row>
    <row r="222" spans="1:16" s="3" customFormat="1" x14ac:dyDescent="0.2">
      <c r="A222" s="2"/>
      <c r="B222" s="40" t="s">
        <v>222</v>
      </c>
      <c r="C222" s="41">
        <v>2</v>
      </c>
      <c r="D222" s="42">
        <v>570</v>
      </c>
      <c r="E222" s="41"/>
      <c r="F222" s="43">
        <v>44854</v>
      </c>
      <c r="G222" s="43">
        <v>44858</v>
      </c>
      <c r="H222" s="41"/>
      <c r="I222" s="44">
        <f t="shared" si="23"/>
        <v>0</v>
      </c>
      <c r="J222" s="8">
        <f t="shared" si="24"/>
        <v>2</v>
      </c>
      <c r="K222" s="26">
        <f t="shared" si="25"/>
        <v>1140</v>
      </c>
      <c r="L222" s="2"/>
      <c r="O222" s="2"/>
      <c r="P222" s="2"/>
    </row>
    <row r="223" spans="1:16" s="3" customFormat="1" x14ac:dyDescent="0.2">
      <c r="A223" s="2"/>
      <c r="B223" s="40" t="s">
        <v>223</v>
      </c>
      <c r="C223" s="41">
        <v>3</v>
      </c>
      <c r="D223" s="42">
        <v>977.55</v>
      </c>
      <c r="E223" s="41"/>
      <c r="F223" s="43">
        <v>44854</v>
      </c>
      <c r="G223" s="43">
        <v>44858</v>
      </c>
      <c r="H223" s="41"/>
      <c r="I223" s="44">
        <f t="shared" si="23"/>
        <v>0</v>
      </c>
      <c r="J223" s="8">
        <f t="shared" si="24"/>
        <v>3</v>
      </c>
      <c r="K223" s="26">
        <f t="shared" si="25"/>
        <v>2932.6499999999996</v>
      </c>
      <c r="L223" s="2"/>
      <c r="O223" s="2"/>
      <c r="P223" s="2"/>
    </row>
    <row r="224" spans="1:16" s="3" customFormat="1" x14ac:dyDescent="0.2">
      <c r="A224" s="2"/>
      <c r="B224" s="40" t="s">
        <v>224</v>
      </c>
      <c r="C224" s="41">
        <v>3</v>
      </c>
      <c r="D224" s="42">
        <v>698.25</v>
      </c>
      <c r="E224" s="41"/>
      <c r="F224" s="43">
        <v>44854</v>
      </c>
      <c r="G224" s="43">
        <v>44858</v>
      </c>
      <c r="H224" s="41"/>
      <c r="I224" s="44">
        <f t="shared" si="23"/>
        <v>0</v>
      </c>
      <c r="J224" s="41">
        <f t="shared" si="24"/>
        <v>3</v>
      </c>
      <c r="K224" s="45">
        <f t="shared" si="25"/>
        <v>2094.75</v>
      </c>
      <c r="L224" s="2"/>
      <c r="O224" s="2"/>
      <c r="P224" s="2"/>
    </row>
    <row r="225" spans="1:16" s="3" customFormat="1" x14ac:dyDescent="0.2">
      <c r="A225" s="2"/>
      <c r="B225" s="40" t="s">
        <v>225</v>
      </c>
      <c r="C225" s="41">
        <v>5</v>
      </c>
      <c r="D225" s="42">
        <v>106.2</v>
      </c>
      <c r="E225" s="41"/>
      <c r="F225" s="43">
        <v>44854</v>
      </c>
      <c r="G225" s="43">
        <v>44858</v>
      </c>
      <c r="H225" s="41"/>
      <c r="I225" s="44">
        <f t="shared" si="23"/>
        <v>0</v>
      </c>
      <c r="J225" s="41">
        <f t="shared" si="24"/>
        <v>5</v>
      </c>
      <c r="K225" s="45">
        <f t="shared" si="25"/>
        <v>531</v>
      </c>
      <c r="L225" s="2"/>
      <c r="O225" s="2"/>
      <c r="P225" s="2"/>
    </row>
    <row r="226" spans="1:16" s="3" customFormat="1" ht="13.5" thickBot="1" x14ac:dyDescent="0.25">
      <c r="A226" s="2"/>
      <c r="B226" s="29" t="s">
        <v>142</v>
      </c>
      <c r="C226" s="30">
        <v>0</v>
      </c>
      <c r="D226" s="31">
        <v>374.95</v>
      </c>
      <c r="E226" s="30"/>
      <c r="F226" s="32">
        <v>44125</v>
      </c>
      <c r="G226" s="32">
        <v>44131</v>
      </c>
      <c r="H226" s="30"/>
      <c r="I226" s="33">
        <f t="shared" si="23"/>
        <v>0</v>
      </c>
      <c r="J226" s="30">
        <f t="shared" si="24"/>
        <v>0</v>
      </c>
      <c r="K226" s="34">
        <f t="shared" si="25"/>
        <v>0</v>
      </c>
      <c r="L226" s="14"/>
      <c r="M226" s="14"/>
      <c r="O226" s="2"/>
      <c r="P226" s="2"/>
    </row>
    <row r="227" spans="1:16" s="3" customFormat="1" ht="13.5" thickBo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17" t="s">
        <v>143</v>
      </c>
      <c r="K227" s="36">
        <f>SUM(K12:K226)</f>
        <v>5520743.642160261</v>
      </c>
      <c r="L227" s="14"/>
      <c r="M227" s="14"/>
      <c r="O227" s="2"/>
      <c r="P227" s="2"/>
    </row>
    <row r="228" spans="1:16" s="3" customFormat="1" ht="13.5" thickTop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L228" s="2"/>
      <c r="O228" s="2"/>
      <c r="P228" s="2"/>
    </row>
    <row r="229" spans="1:16" s="3" customForma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L229" s="2"/>
      <c r="O229" s="2"/>
      <c r="P229" s="2"/>
    </row>
    <row r="230" spans="1:16" s="3" customForma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4"/>
      <c r="L230" s="2"/>
      <c r="O230" s="2"/>
      <c r="P230" s="2"/>
    </row>
    <row r="232" spans="1:16" x14ac:dyDescent="0.2">
      <c r="K232" s="14"/>
    </row>
    <row r="234" spans="1:16" x14ac:dyDescent="0.2">
      <c r="D234" s="2" t="s">
        <v>233</v>
      </c>
      <c r="I234" s="2" t="s">
        <v>234</v>
      </c>
      <c r="K234" s="3"/>
    </row>
    <row r="235" spans="1:16" x14ac:dyDescent="0.2">
      <c r="D235" s="2" t="s">
        <v>235</v>
      </c>
      <c r="I235" s="2" t="s">
        <v>236</v>
      </c>
    </row>
  </sheetData>
  <mergeCells count="13">
    <mergeCell ref="B9:B10"/>
    <mergeCell ref="C9:C11"/>
    <mergeCell ref="D9:D11"/>
    <mergeCell ref="E9:E11"/>
    <mergeCell ref="F9:F11"/>
    <mergeCell ref="I9:I11"/>
    <mergeCell ref="J9:J11"/>
    <mergeCell ref="K9:K11"/>
    <mergeCell ref="C2:H6"/>
    <mergeCell ref="I2:K2"/>
    <mergeCell ref="C7:K8"/>
    <mergeCell ref="G9:G11"/>
    <mergeCell ref="H9:H11"/>
  </mergeCells>
  <conditionalFormatting sqref="J4:J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8" orientation="landscape" r:id="rId1"/>
  <rowBreaks count="1" manualBreakCount="1">
    <brk id="18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4TO TRIMESTRAL 2022</vt:lpstr>
      <vt:lpstr>'INV 4TO TRIMESTRAL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Torres</dc:creator>
  <cp:lastModifiedBy>Juana Rosalía Lorenzo Quezada</cp:lastModifiedBy>
  <cp:lastPrinted>2023-01-18T13:38:03Z</cp:lastPrinted>
  <dcterms:created xsi:type="dcterms:W3CDTF">2019-02-05T12:27:15Z</dcterms:created>
  <dcterms:modified xsi:type="dcterms:W3CDTF">2023-01-18T13:38:38Z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1545009218</vt:i4>
  </property>
  <property fmtid="{D5CDD505-2E9C-101B-9397-08002B2CF9AE}" pid="3" name="_NewReviewCycle">
    <vt:lpwstr/>
  </property>
  <property fmtid="{D5CDD505-2E9C-101B-9397-08002B2CF9AE}" pid="4" name="_EmailSubject">
    <vt:lpwstr>INV 4TO TRIMESTRE DEL AÑO 2022</vt:lpwstr>
  </property>
  <property fmtid="{D5CDD505-2E9C-101B-9397-08002B2CF9AE}" pid="5" name="_AuthorEmail">
    <vt:lpwstr>arafat.bello@mem.gob.do</vt:lpwstr>
  </property>
  <property fmtid="{D5CDD505-2E9C-101B-9397-08002B2CF9AE}" pid="6" name="_AuthorEmailDisplayName">
    <vt:lpwstr>arafat.bello@mem.gob.do</vt:lpwstr>
  </property>
  <property fmtid="{D5CDD505-2E9C-101B-9397-08002B2CF9AE}" pid="7" name="_ReviewingToolsShownOnce">
    <vt:lpwstr/>
  </property>
</Properties>
</file>