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iron.jimenez\OneDrive - Corporacion Dominicana de Empresas Electricas Estatales\Escritorio\Transparencia\"/>
    </mc:Choice>
  </mc:AlternateContent>
  <xr:revisionPtr revIDLastSave="1" documentId="8_{BDEFF92C-5061-48BD-9C4E-8E8C460EEFF8}" xr6:coauthVersionLast="44" xr6:coauthVersionMax="44" xr10:uidLastSave="{315D5868-ED12-4C63-88CA-BE9365017239}"/>
  <bookViews>
    <workbookView xWindow="20370" yWindow="-120" windowWidth="29040" windowHeight="16440" xr2:uid="{A04CF9DF-83A6-4B08-AE65-41E03DD5B4C9}"/>
  </bookViews>
  <sheets>
    <sheet name="Ejecución mensu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1" i="1" l="1"/>
  <c r="H81" i="1"/>
  <c r="J58" i="1"/>
  <c r="J57" i="1"/>
  <c r="J56" i="1"/>
  <c r="J55" i="1"/>
  <c r="J54" i="1"/>
  <c r="J53" i="1"/>
  <c r="J52" i="1"/>
  <c r="J51" i="1"/>
  <c r="J41" i="1"/>
  <c r="J40" i="1"/>
  <c r="J39" i="1"/>
  <c r="J38" i="1"/>
  <c r="J37" i="1"/>
  <c r="J36" i="1"/>
  <c r="J35" i="1"/>
  <c r="J33" i="1"/>
  <c r="J32" i="1"/>
  <c r="J31" i="1"/>
  <c r="J30" i="1"/>
  <c r="J29" i="1"/>
  <c r="J28" i="1"/>
  <c r="J27" i="1"/>
  <c r="J26" i="1"/>
  <c r="J24" i="1"/>
  <c r="J23" i="1"/>
  <c r="J22" i="1"/>
  <c r="J21" i="1"/>
  <c r="J20" i="1"/>
  <c r="J19" i="1"/>
  <c r="J18" i="1"/>
  <c r="J17" i="1"/>
  <c r="J16" i="1"/>
  <c r="J14" i="1"/>
  <c r="J13" i="1"/>
  <c r="J12" i="1"/>
  <c r="J11" i="1"/>
  <c r="J10" i="1"/>
  <c r="I69" i="1"/>
  <c r="H69" i="1"/>
  <c r="I50" i="1"/>
  <c r="I34" i="1"/>
  <c r="I25" i="1"/>
  <c r="I15" i="1"/>
  <c r="I9" i="1"/>
  <c r="I8" i="1" l="1"/>
  <c r="J78" i="1" l="1"/>
  <c r="J77" i="1"/>
  <c r="J76" i="1"/>
  <c r="J75" i="1"/>
  <c r="J74" i="1"/>
  <c r="J73" i="1"/>
  <c r="J72" i="1"/>
  <c r="J71" i="1"/>
  <c r="J70" i="1"/>
  <c r="J68" i="1"/>
  <c r="J67" i="1"/>
  <c r="J66" i="1"/>
  <c r="J64" i="1"/>
  <c r="J63" i="1"/>
  <c r="J61" i="1"/>
  <c r="J60" i="1"/>
  <c r="J49" i="1"/>
  <c r="J48" i="1"/>
  <c r="J47" i="1"/>
  <c r="J46" i="1"/>
  <c r="J45" i="1"/>
  <c r="J44" i="1"/>
  <c r="J43" i="1"/>
  <c r="G69" i="1" l="1"/>
  <c r="G81" i="1" s="1"/>
  <c r="F69" i="1"/>
  <c r="F81" i="1" s="1"/>
  <c r="E81" i="1"/>
  <c r="C81" i="1"/>
  <c r="C69" i="1"/>
  <c r="C59" i="1"/>
  <c r="C50" i="1"/>
  <c r="C34" i="1"/>
  <c r="C25" i="1"/>
  <c r="C15" i="1"/>
  <c r="C8" i="1" l="1"/>
  <c r="H50" i="1"/>
  <c r="H34" i="1"/>
  <c r="H25" i="1"/>
  <c r="H15" i="1"/>
  <c r="H9" i="1"/>
  <c r="G25" i="1"/>
  <c r="G34" i="1"/>
  <c r="G15" i="1"/>
  <c r="G8" i="1"/>
  <c r="F50" i="1"/>
  <c r="F34" i="1"/>
  <c r="F25" i="1"/>
  <c r="F15" i="1"/>
  <c r="H8" i="1" l="1"/>
  <c r="F8" i="1"/>
  <c r="J50" i="1" l="1"/>
  <c r="E50" i="1"/>
  <c r="E34" i="1"/>
  <c r="E25" i="1"/>
  <c r="E15" i="1"/>
  <c r="E8" i="1" l="1"/>
  <c r="E69" i="1"/>
  <c r="B42" i="1"/>
  <c r="B9" i="1"/>
  <c r="B59" i="1"/>
  <c r="B50" i="1"/>
  <c r="B34" i="1"/>
  <c r="B25" i="1"/>
  <c r="B15" i="1"/>
  <c r="D15" i="1"/>
  <c r="D25" i="1"/>
  <c r="D34" i="1"/>
  <c r="D9" i="1"/>
  <c r="J62" i="1"/>
  <c r="J65" i="1"/>
  <c r="D8" i="1" l="1"/>
  <c r="B8" i="1"/>
  <c r="J59" i="1"/>
  <c r="J42" i="1"/>
  <c r="J15" i="1" l="1"/>
  <c r="B69" i="1"/>
  <c r="B81" i="1" s="1"/>
  <c r="J34" i="1"/>
  <c r="J9" i="1"/>
  <c r="J25" i="1"/>
  <c r="D69" i="1"/>
  <c r="D81" i="1" s="1"/>
  <c r="J69" i="1" l="1"/>
  <c r="J81" i="1" s="1"/>
  <c r="J8" i="1"/>
</calcChain>
</file>

<file path=xl/sharedStrings.xml><?xml version="1.0" encoding="utf-8"?>
<sst xmlns="http://schemas.openxmlformats.org/spreadsheetml/2006/main" count="99" uniqueCount="99">
  <si>
    <t>Ministerio de Energía y Minas</t>
  </si>
  <si>
    <t>Ejecución de Gastos y Aplicaciones Financieras</t>
  </si>
  <si>
    <t>En RD$</t>
  </si>
  <si>
    <t>Detalle</t>
  </si>
  <si>
    <t>Presupuesto Vigente Aprobado</t>
  </si>
  <si>
    <t>Enero</t>
  </si>
  <si>
    <t>Total</t>
  </si>
  <si>
    <t>2-GASTOS</t>
  </si>
  <si>
    <t>2.1-REMUNERACIONES Y CONTRIBUCIONES</t>
  </si>
  <si>
    <t>2.1.1-REMUNERACIONES</t>
  </si>
  <si>
    <t>2.1.2-SOBRESUELDOS</t>
  </si>
  <si>
    <t>2.1.3-DIETAS Y GASTOS DE REPRESENTACIÓN</t>
  </si>
  <si>
    <t>2.1.4-GRATIFICACIONES Y BONIFICACIONES</t>
  </si>
  <si>
    <t>2.1.5-CONTRIBUCIONES A LA SEGURIDAD SOCIAL</t>
  </si>
  <si>
    <t>2.2-CONTRATACIÓN DE SERVICIOS</t>
  </si>
  <si>
    <t>2.2.1-SERVICIOS BÁSICOS</t>
  </si>
  <si>
    <t>2.2.2-PUBLICIDAD, IMPRESIÓN Y ENCUADERNACIÓN</t>
  </si>
  <si>
    <t>2.2.3-VIÁTICOS</t>
  </si>
  <si>
    <t>2.2.4-TRANSPORTE Y ALMACENAJE</t>
  </si>
  <si>
    <t>2.2.5-ALQUILERES Y RENTAS</t>
  </si>
  <si>
    <t>2.2.6-SEGUROS</t>
  </si>
  <si>
    <t>2.2.7-SERVICIOS DE CONSERVACIÓN, REPARACIONES MENORES E INSTALACIONES TEMPORALES</t>
  </si>
  <si>
    <t>2.2.8-OTROS SERVICIOS NO INCLUIDOS EN CONCEPTOS ANTERIORES</t>
  </si>
  <si>
    <t>2.2.9-OTRAS CONTRATACIONES DE SERVICIOS</t>
  </si>
  <si>
    <t>2.3-MATERIALES Y SUMINISTROS</t>
  </si>
  <si>
    <t>2.3.1-ALIMENTOS Y PRODUCTOS AGROFORESTALES</t>
  </si>
  <si>
    <t>2.3.2-TEXTILES Y VESTUARIOS</t>
  </si>
  <si>
    <t>2.3.3-PRODUCTOS DE PAPEL, CARTÓN E IMPRESOS</t>
  </si>
  <si>
    <t>2.3.4-PRODUCTOS FARMACÉUTICOS</t>
  </si>
  <si>
    <t>2.3.5-PRODUCTOS DE CUERO, CAUCHO Y PLÁSTICO</t>
  </si>
  <si>
    <t>2.3.6-PRODUCTOS DE MINERALES, METÁLICOS Y NO METÁLICOS</t>
  </si>
  <si>
    <t>2.3.7-COMBUSTIBLES, LUBRICANTES, PRODUCTOS QUÍMICOS Y CONEXOS</t>
  </si>
  <si>
    <t>2.3.9-PRODUCTOS Y ÚTILES VARIOS</t>
  </si>
  <si>
    <t>2.4-TRANSFERENCIAS CORRIENTES</t>
  </si>
  <si>
    <t>2.4.1-TRANSFERENCIAS CORRIENTES AL SECTOR PRIVADO</t>
  </si>
  <si>
    <t>2.4.2-TRANSFERENCIAS CORRIENTES AL  GOBIERNO GENERAL NACIONAL</t>
  </si>
  <si>
    <t>2.4.3-TRANSFERENCIAS CORRIENTES AL  GOBIERNO GENERALES LOCALES</t>
  </si>
  <si>
    <t>2.4.5-TRANSFERENCIAS CORRIENTES A INSTITUCIONES PUBLICAS FINANCIERAS</t>
  </si>
  <si>
    <t>2.4.4-TRANSFERENCIAS CORRIENTES A EMPRESAS PUBLICAS NO FINANCIERAS</t>
  </si>
  <si>
    <t>2.4.7-TRANSFERENCIAS CORRIENTES AL SECTOR EXTERNO</t>
  </si>
  <si>
    <t>2.4.9-TRANSFERENCIAS CORRIENTES A OTRAS INSTITUCIONES PÚBLICAS</t>
  </si>
  <si>
    <t>2.5-TRANSFERENCIAS DE CAPITAL</t>
  </si>
  <si>
    <t>2.5.2-TRANSFERENCIAS DE CAPITAL AL SECTOR PRIVADO</t>
  </si>
  <si>
    <t>2.5.2- TRANSFERENCIAS DE CAPITAL AL GOBIERNO GENERAL NACIONAL</t>
  </si>
  <si>
    <t>2.5.3- TRANSFERENCIAS DE CAPITAL AL GOBIERNO GENERALES LOCALES</t>
  </si>
  <si>
    <t>2.5.4- TRANSFERENCIAS DE CAPITAL A EMPRESAS PUBLICAS NO FINANCIERAS</t>
  </si>
  <si>
    <t>2.5.5- TRANSFERENCIAS DE CAPITAL A INSTITUCIONES PUBLICAS FINANCIERAS</t>
  </si>
  <si>
    <t>2.5.6- TRANSFERENCIAS DE CAPITAL AL SECTOR EXTERNO</t>
  </si>
  <si>
    <t>2.5.9- TRANSFERENCIAS DE CAPITAL A OTRAS INSTITUCIONES PUBLICAS</t>
  </si>
  <si>
    <t>2.6-BIENES MUEBLES, INMUEBLES E INTANGIBLES</t>
  </si>
  <si>
    <t>2.6.1-MOBILIARIO Y EQUIPO</t>
  </si>
  <si>
    <t>2.6.2-MOBILIARIO Y EQUIPO AUDIOVISUAL, RECREATIVO Y EDUCACIONAL</t>
  </si>
  <si>
    <t>2.6.3-EQUIPO E INSTRUMENTAL, CIENTÍFICO Y LABORATORIO</t>
  </si>
  <si>
    <t>2.6.4-VEHÍCULOS Y EQUIPO DE TRANSPORTE, TRACCIÓN Y ELEVACIÓN</t>
  </si>
  <si>
    <t>2.6.5-MAQUINARIA, OTROS EQUIPOS Y HERRAMIENTAS</t>
  </si>
  <si>
    <t>2.6.6-EQUIPOS DE DEFENSA Y SEGURIDAD</t>
  </si>
  <si>
    <t>2.6.8-BIENES INTANGIBLES</t>
  </si>
  <si>
    <t>2.6.9-EDIFICIOS, ESTRUCTURAS, TIERRAS, TERRENOS Y OBJETOS DE VALOR</t>
  </si>
  <si>
    <t>2.7-OBRAS</t>
  </si>
  <si>
    <t>2.7.1-OBRAS EN EDIFICACIONES</t>
  </si>
  <si>
    <t>2.7.2-INFRAESTRUCTURA</t>
  </si>
  <si>
    <t>2.8- ADQUISICION DE ACTIVIS FINANCIEROS CON FINES POLITICAS</t>
  </si>
  <si>
    <t>2.8.1-CONCESION DE PRESTAMOS</t>
  </si>
  <si>
    <t>2.8.2-ADQUISICION DE TITULOS VALORES REPRESENTATIVOS DE DEUDA</t>
  </si>
  <si>
    <t>2.9- GASTOS FINANCIEROS</t>
  </si>
  <si>
    <t>2.9.1- INTERESES DE LA DEUDA PUBLICA INTERNA</t>
  </si>
  <si>
    <t>2.9.2- INTERESES DE LA DEUDA PUBLICA EXTERNA</t>
  </si>
  <si>
    <t>2.9.4- COMISIONES Y OTROS GASTOS BANCARIOS DE LA DEUDA PUBLICA</t>
  </si>
  <si>
    <t>Total de Gastos</t>
  </si>
  <si>
    <t>4- APLICACIONES FINANCIERAS</t>
  </si>
  <si>
    <t>4.1- INCREMENTO DE ACTIVOS FINANCIEROS</t>
  </si>
  <si>
    <t>4.1.1- INCREMENTO DE ACTIVOS FINANCIEROS CORRIENTES</t>
  </si>
  <si>
    <t>4.1.2- INCREMENTO DE ACTIVOS FINANCIEROS NO CORRIENTES</t>
  </si>
  <si>
    <t>4.2- DISMINUCION DE PASIVOS</t>
  </si>
  <si>
    <t>4.2.1- DISMINUCION DE PASIVOS CORRIENTES</t>
  </si>
  <si>
    <t>4.2.2- DISMUNICION DE PASIVOS NO CORRIENTES</t>
  </si>
  <si>
    <t>4.3- DISMINUCION DE FONDOS DE TERCEROS</t>
  </si>
  <si>
    <t>4.3.5- DISMINUCION DEPOSITOS FONDOS DE TERCEROS</t>
  </si>
  <si>
    <t>TOTAL DE APLICACIONES FINANCIERAS</t>
  </si>
  <si>
    <t>TOTAL GASTOS Y APLICACIONES FINANCIERAS</t>
  </si>
  <si>
    <t>Fuente: Sistema de Información de la Gestión Financiera</t>
  </si>
  <si>
    <t>Elaborado por:</t>
  </si>
  <si>
    <t>Aprobado por:</t>
  </si>
  <si>
    <t>Airon Jimenez</t>
  </si>
  <si>
    <t>Enc. Presupuesto</t>
  </si>
  <si>
    <t>Año 2022</t>
  </si>
  <si>
    <t>Febrero</t>
  </si>
  <si>
    <t>Marzo</t>
  </si>
  <si>
    <t>Abril</t>
  </si>
  <si>
    <t>NOTA ACLARATORIA: En el mes de Marzo 2022 el sistema de información de la gestión financiera (SIGEF) presento inconvenientes en la generación de la ejecución presupuestaria, pues esta no contemplo un libramiento  por un monto de RD$148,000.00 contemplándolo en el mes de Abril. La devoluccion se acredito en el mes de abril .</t>
  </si>
  <si>
    <t>Mayo</t>
  </si>
  <si>
    <t>Director  Administrativo Financiero</t>
  </si>
  <si>
    <t>Presupuesto Modificado</t>
  </si>
  <si>
    <t>Definiciones:</t>
  </si>
  <si>
    <r>
      <rPr>
        <b/>
        <sz val="11.5"/>
        <rFont val="Calibri"/>
        <family val="2"/>
        <scheme val="minor"/>
      </rPr>
      <t>Presupuesto Aprobado:</t>
    </r>
    <r>
      <rPr>
        <sz val="11.5"/>
        <rFont val="Calibri"/>
        <family val="2"/>
        <scheme val="minor"/>
      </rPr>
      <t xml:space="preserve"> Se refiere al presupuesto aprobado en la Ley de Presupuesto General del Estado</t>
    </r>
  </si>
  <si>
    <r>
      <rPr>
        <b/>
        <sz val="11.5"/>
        <rFont val="Calibri"/>
        <family val="2"/>
        <scheme val="minor"/>
      </rPr>
      <t>Presupuesto Modificado</t>
    </r>
    <r>
      <rPr>
        <sz val="11.5"/>
        <rFont val="Calibri"/>
        <family val="2"/>
        <scheme val="minor"/>
      </rPr>
      <t>: Se refiere al presupuesto aprobado en caso de que el Ministerio de Energia y Minas aprube un presupuesto complementario</t>
    </r>
  </si>
  <si>
    <r>
      <rPr>
        <b/>
        <sz val="11.5"/>
        <rFont val="Calibri"/>
        <family val="2"/>
        <scheme val="minor"/>
      </rPr>
      <t>Devengado</t>
    </r>
    <r>
      <rPr>
        <sz val="11.5"/>
        <rFont val="Calibri"/>
        <family val="2"/>
        <scheme val="minor"/>
      </rPr>
      <t>: Son los recursos financieros que surgen con la obligacion de pago por la recepcion de conformidad de obras, bienes y servicios oportunamente contratados o, en los casos de gastos sin contraprestacion, por haberse cumplido los requisitos administrativos dispuestos por el reglamente de la presente ley.</t>
    </r>
  </si>
  <si>
    <t>Junio</t>
  </si>
  <si>
    <t>Tirso 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</si>
</sst>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sz val="11.5"/>
      <name val="Calibri"/>
      <family val="2"/>
      <scheme val="minor"/>
    </font>
    <font>
      <b/>
      <sz val="15"/>
      <name val="Calibri"/>
      <family val="2"/>
      <scheme val="minor"/>
    </font>
    <font>
      <b/>
      <sz val="11.5"/>
      <name val="Calibri"/>
      <family val="2"/>
      <scheme val="minor"/>
    </font>
    <font>
      <b/>
      <sz val="11.5"/>
      <color indexed="8"/>
      <name val="Calibri"/>
      <family val="2"/>
      <scheme val="minor"/>
    </font>
    <font>
      <b/>
      <sz val="9"/>
      <color indexed="8"/>
      <name val="Calibri"/>
      <family val="2"/>
    </font>
    <font>
      <sz val="11.5"/>
      <color indexed="8"/>
      <name val="Calibri"/>
      <family val="2"/>
      <scheme val="minor"/>
    </font>
    <font>
      <sz val="9"/>
      <color indexed="8"/>
      <name val="Calibri"/>
      <family val="2"/>
    </font>
    <font>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hair">
        <color theme="4" tint="0.39997558519241921"/>
      </top>
      <bottom/>
      <diagonal/>
    </border>
    <border>
      <left/>
      <right/>
      <top/>
      <bottom style="hair">
        <color theme="4" tint="0.39997558519241921"/>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0" xfId="0" applyFont="1" applyAlignment="1">
      <alignment wrapText="1"/>
    </xf>
    <xf numFmtId="0" fontId="3" fillId="0" borderId="0" xfId="0" applyFont="1" applyAlignment="1">
      <alignment horizontal="center"/>
    </xf>
    <xf numFmtId="0" fontId="2" fillId="0" borderId="0" xfId="0" applyFont="1"/>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0" applyFont="1" applyAlignment="1">
      <alignment horizontal="center" vertical="center"/>
    </xf>
    <xf numFmtId="49" fontId="5" fillId="0" borderId="3" xfId="0" applyNumberFormat="1" applyFont="1" applyBorder="1" applyAlignment="1">
      <alignment wrapText="1"/>
    </xf>
    <xf numFmtId="43" fontId="6" fillId="0" borderId="0" xfId="1" applyFont="1" applyAlignment="1">
      <alignment horizontal="right"/>
    </xf>
    <xf numFmtId="43" fontId="5" fillId="0" borderId="0" xfId="0" applyNumberFormat="1" applyFont="1" applyAlignment="1">
      <alignment horizontal="right"/>
    </xf>
    <xf numFmtId="49" fontId="7" fillId="0" borderId="0" xfId="0" applyNumberFormat="1" applyFont="1" applyAlignment="1">
      <alignment horizontal="left" wrapText="1"/>
    </xf>
    <xf numFmtId="43" fontId="8" fillId="0" borderId="0" xfId="1" applyFont="1" applyAlignment="1">
      <alignment horizontal="right"/>
    </xf>
    <xf numFmtId="43" fontId="7" fillId="0" borderId="0" xfId="0" applyNumberFormat="1" applyFont="1" applyAlignment="1">
      <alignment horizontal="right"/>
    </xf>
    <xf numFmtId="43" fontId="7" fillId="0" borderId="0" xfId="1" applyFont="1" applyAlignment="1">
      <alignment horizontal="right"/>
    </xf>
    <xf numFmtId="0" fontId="4" fillId="0" borderId="0" xfId="0" applyFont="1"/>
    <xf numFmtId="49" fontId="7" fillId="0" borderId="0" xfId="0" applyNumberFormat="1" applyFont="1" applyAlignment="1">
      <alignment wrapText="1"/>
    </xf>
    <xf numFmtId="49" fontId="7" fillId="0" borderId="0" xfId="0" applyNumberFormat="1" applyFont="1" applyAlignment="1">
      <alignment horizontal="left"/>
    </xf>
    <xf numFmtId="43" fontId="5" fillId="0" borderId="0" xfId="1" applyFont="1" applyAlignment="1">
      <alignment horizontal="right"/>
    </xf>
    <xf numFmtId="0" fontId="4" fillId="0" borderId="0" xfId="0" applyFont="1" applyAlignment="1">
      <alignment wrapText="1"/>
    </xf>
    <xf numFmtId="49" fontId="7" fillId="0" borderId="0" xfId="0" applyNumberFormat="1" applyFont="1"/>
    <xf numFmtId="0" fontId="4" fillId="3" borderId="4" xfId="0" applyFont="1" applyFill="1" applyBorder="1" applyAlignment="1">
      <alignment wrapText="1"/>
    </xf>
    <xf numFmtId="43" fontId="4" fillId="3" borderId="4" xfId="0" applyNumberFormat="1" applyFont="1" applyFill="1" applyBorder="1" applyAlignment="1">
      <alignment wrapText="1"/>
    </xf>
    <xf numFmtId="43" fontId="4" fillId="3" borderId="4" xfId="1" applyFont="1" applyFill="1" applyBorder="1" applyAlignment="1">
      <alignment wrapText="1"/>
    </xf>
    <xf numFmtId="43" fontId="5" fillId="3" borderId="0" xfId="0" applyNumberFormat="1" applyFont="1" applyFill="1" applyAlignment="1">
      <alignment horizontal="right"/>
    </xf>
    <xf numFmtId="0" fontId="4" fillId="2" borderId="0" xfId="0" applyFont="1" applyFill="1" applyAlignment="1">
      <alignment wrapText="1"/>
    </xf>
    <xf numFmtId="43" fontId="4" fillId="2" borderId="0" xfId="0" applyNumberFormat="1" applyFont="1" applyFill="1"/>
    <xf numFmtId="0" fontId="2" fillId="0" borderId="0" xfId="0" applyFont="1" applyAlignment="1"/>
    <xf numFmtId="0" fontId="4" fillId="0" borderId="0" xfId="0" applyFont="1" applyAlignment="1"/>
    <xf numFmtId="0" fontId="2" fillId="0" borderId="0" xfId="0" applyFont="1" applyAlignment="1">
      <alignment horizontal="left" wrapText="1"/>
    </xf>
    <xf numFmtId="43" fontId="3" fillId="0" borderId="0" xfId="1" applyFont="1" applyAlignment="1">
      <alignment horizontal="center"/>
    </xf>
    <xf numFmtId="43" fontId="4" fillId="2" borderId="1" xfId="1" applyFont="1" applyFill="1" applyBorder="1" applyAlignment="1">
      <alignment horizontal="center" vertical="center" wrapText="1"/>
    </xf>
    <xf numFmtId="43" fontId="2" fillId="0" borderId="0" xfId="1" applyFont="1"/>
    <xf numFmtId="43" fontId="5" fillId="3" borderId="0" xfId="1" applyFont="1" applyFill="1" applyAlignment="1">
      <alignment horizontal="right"/>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49" fontId="5" fillId="3" borderId="0" xfId="0" applyNumberFormat="1" applyFont="1" applyFill="1" applyAlignment="1">
      <alignment wrapText="1"/>
    </xf>
    <xf numFmtId="43" fontId="6" fillId="3" borderId="0" xfId="1" applyFont="1" applyFill="1" applyAlignment="1">
      <alignment horizontal="right"/>
    </xf>
    <xf numFmtId="43" fontId="4" fillId="3" borderId="0" xfId="0" applyNumberFormat="1" applyFont="1" applyFill="1"/>
    <xf numFmtId="43" fontId="4" fillId="3" borderId="0" xfId="1" applyFont="1" applyFill="1"/>
    <xf numFmtId="0" fontId="4" fillId="3" borderId="0" xfId="0" applyFont="1" applyFill="1" applyAlignment="1">
      <alignment wrapText="1"/>
    </xf>
    <xf numFmtId="43" fontId="7" fillId="3" borderId="0" xfId="0" applyNumberFormat="1" applyFont="1" applyFill="1" applyAlignment="1">
      <alignment horizontal="right"/>
    </xf>
    <xf numFmtId="43" fontId="8" fillId="3" borderId="0" xfId="1" applyFont="1" applyFill="1" applyAlignment="1">
      <alignment horizontal="right"/>
    </xf>
    <xf numFmtId="43" fontId="7" fillId="3" borderId="0" xfId="1" applyFont="1" applyFill="1" applyAlignment="1">
      <alignment horizontal="right"/>
    </xf>
    <xf numFmtId="49" fontId="5" fillId="3" borderId="2" xfId="0" applyNumberFormat="1" applyFont="1" applyFill="1" applyBorder="1" applyAlignment="1">
      <alignment wrapText="1"/>
    </xf>
    <xf numFmtId="43" fontId="4" fillId="2" borderId="0" xfId="1" applyFont="1" applyFill="1" applyAlignment="1">
      <alignment wrapText="1"/>
    </xf>
    <xf numFmtId="43" fontId="2" fillId="0" borderId="0" xfId="1" applyFont="1" applyAlignment="1">
      <alignment horizontal="left" wrapText="1"/>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152401</xdr:rowOff>
    </xdr:from>
    <xdr:to>
      <xdr:col>0</xdr:col>
      <xdr:colOff>2295526</xdr:colOff>
      <xdr:row>4</xdr:row>
      <xdr:rowOff>19051</xdr:rowOff>
    </xdr:to>
    <xdr:pic>
      <xdr:nvPicPr>
        <xdr:cNvPr id="2" name="Picture 1" descr="A close up of a logo&#10;&#10;Description automatically generated">
          <a:extLst>
            <a:ext uri="{FF2B5EF4-FFF2-40B4-BE49-F238E27FC236}">
              <a16:creationId xmlns:a16="http://schemas.microsoft.com/office/drawing/2014/main" id="{803087D6-00AF-4FA2-BA34-1ECCAFE968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975" b="43109"/>
        <a:stretch>
          <a:fillRect/>
        </a:stretch>
      </xdr:blipFill>
      <xdr:spPr bwMode="auto">
        <a:xfrm>
          <a:off x="123826" y="152401"/>
          <a:ext cx="21717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8B673-98C9-4584-BBBB-F627890EE746}">
  <sheetPr>
    <pageSetUpPr fitToPage="1"/>
  </sheetPr>
  <dimension ref="A1:T101"/>
  <sheetViews>
    <sheetView showGridLines="0" tabSelected="1" workbookViewId="0">
      <selection activeCell="C73" sqref="C1:G1048576"/>
    </sheetView>
  </sheetViews>
  <sheetFormatPr baseColWidth="10" defaultColWidth="9.140625" defaultRowHeight="15" x14ac:dyDescent="0.25"/>
  <cols>
    <col min="1" max="1" width="52.28515625" style="1" bestFit="1" customWidth="1"/>
    <col min="2" max="2" width="17.42578125" style="31" bestFit="1" customWidth="1"/>
    <col min="3" max="3" width="17.42578125" style="31" customWidth="1"/>
    <col min="4" max="4" width="14.28515625" style="3" customWidth="1"/>
    <col min="5" max="5" width="15.28515625" style="3" customWidth="1"/>
    <col min="6" max="6" width="16.28515625" style="3" customWidth="1"/>
    <col min="7" max="7" width="16" style="3" customWidth="1"/>
    <col min="8" max="8" width="15.140625" style="3" bestFit="1" customWidth="1"/>
    <col min="9" max="9" width="15.140625" style="3" customWidth="1"/>
    <col min="10" max="10" width="15.140625" style="3" bestFit="1" customWidth="1"/>
    <col min="11" max="11" width="15" style="3" customWidth="1"/>
    <col min="12" max="12" width="16" style="3" customWidth="1"/>
    <col min="13" max="15" width="15" style="3" customWidth="1"/>
    <col min="16" max="17" width="16" style="3" customWidth="1"/>
    <col min="18" max="18" width="15.140625" style="3" bestFit="1" customWidth="1"/>
    <col min="19" max="19" width="18.85546875" style="31" customWidth="1"/>
    <col min="20" max="20" width="17.85546875" style="3" bestFit="1" customWidth="1"/>
    <col min="21" max="261" width="9.140625" style="3"/>
    <col min="262" max="262" width="79.28515625" style="3" bestFit="1" customWidth="1"/>
    <col min="263" max="263" width="20.140625" style="3" customWidth="1"/>
    <col min="264" max="264" width="20.5703125" style="3" customWidth="1"/>
    <col min="265" max="265" width="17.28515625" style="3" customWidth="1"/>
    <col min="266" max="268" width="15" style="3" bestFit="1" customWidth="1"/>
    <col min="269" max="269" width="16" style="3" bestFit="1" customWidth="1"/>
    <col min="270" max="272" width="15" style="3" bestFit="1" customWidth="1"/>
    <col min="273" max="274" width="16" style="3" bestFit="1" customWidth="1"/>
    <col min="275" max="275" width="18.85546875" style="3" customWidth="1"/>
    <col min="276" max="276" width="17.85546875" style="3" bestFit="1" customWidth="1"/>
    <col min="277" max="517" width="9.140625" style="3"/>
    <col min="518" max="518" width="79.28515625" style="3" bestFit="1" customWidth="1"/>
    <col min="519" max="519" width="20.140625" style="3" customWidth="1"/>
    <col min="520" max="520" width="20.5703125" style="3" customWidth="1"/>
    <col min="521" max="521" width="17.28515625" style="3" customWidth="1"/>
    <col min="522" max="524" width="15" style="3" bestFit="1" customWidth="1"/>
    <col min="525" max="525" width="16" style="3" bestFit="1" customWidth="1"/>
    <col min="526" max="528" width="15" style="3" bestFit="1" customWidth="1"/>
    <col min="529" max="530" width="16" style="3" bestFit="1" customWidth="1"/>
    <col min="531" max="531" width="18.85546875" style="3" customWidth="1"/>
    <col min="532" max="532" width="17.85546875" style="3" bestFit="1" customWidth="1"/>
    <col min="533" max="773" width="9.140625" style="3"/>
    <col min="774" max="774" width="79.28515625" style="3" bestFit="1" customWidth="1"/>
    <col min="775" max="775" width="20.140625" style="3" customWidth="1"/>
    <col min="776" max="776" width="20.5703125" style="3" customWidth="1"/>
    <col min="777" max="777" width="17.28515625" style="3" customWidth="1"/>
    <col min="778" max="780" width="15" style="3" bestFit="1" customWidth="1"/>
    <col min="781" max="781" width="16" style="3" bestFit="1" customWidth="1"/>
    <col min="782" max="784" width="15" style="3" bestFit="1" customWidth="1"/>
    <col min="785" max="786" width="16" style="3" bestFit="1" customWidth="1"/>
    <col min="787" max="787" width="18.85546875" style="3" customWidth="1"/>
    <col min="788" max="788" width="17.85546875" style="3" bestFit="1" customWidth="1"/>
    <col min="789" max="1029" width="9.140625" style="3"/>
    <col min="1030" max="1030" width="79.28515625" style="3" bestFit="1" customWidth="1"/>
    <col min="1031" max="1031" width="20.140625" style="3" customWidth="1"/>
    <col min="1032" max="1032" width="20.5703125" style="3" customWidth="1"/>
    <col min="1033" max="1033" width="17.28515625" style="3" customWidth="1"/>
    <col min="1034" max="1036" width="15" style="3" bestFit="1" customWidth="1"/>
    <col min="1037" max="1037" width="16" style="3" bestFit="1" customWidth="1"/>
    <col min="1038" max="1040" width="15" style="3" bestFit="1" customWidth="1"/>
    <col min="1041" max="1042" width="16" style="3" bestFit="1" customWidth="1"/>
    <col min="1043" max="1043" width="18.85546875" style="3" customWidth="1"/>
    <col min="1044" max="1044" width="17.85546875" style="3" bestFit="1" customWidth="1"/>
    <col min="1045" max="1285" width="9.140625" style="3"/>
    <col min="1286" max="1286" width="79.28515625" style="3" bestFit="1" customWidth="1"/>
    <col min="1287" max="1287" width="20.140625" style="3" customWidth="1"/>
    <col min="1288" max="1288" width="20.5703125" style="3" customWidth="1"/>
    <col min="1289" max="1289" width="17.28515625" style="3" customWidth="1"/>
    <col min="1290" max="1292" width="15" style="3" bestFit="1" customWidth="1"/>
    <col min="1293" max="1293" width="16" style="3" bestFit="1" customWidth="1"/>
    <col min="1294" max="1296" width="15" style="3" bestFit="1" customWidth="1"/>
    <col min="1297" max="1298" width="16" style="3" bestFit="1" customWidth="1"/>
    <col min="1299" max="1299" width="18.85546875" style="3" customWidth="1"/>
    <col min="1300" max="1300" width="17.85546875" style="3" bestFit="1" customWidth="1"/>
    <col min="1301" max="1541" width="9.140625" style="3"/>
    <col min="1542" max="1542" width="79.28515625" style="3" bestFit="1" customWidth="1"/>
    <col min="1543" max="1543" width="20.140625" style="3" customWidth="1"/>
    <col min="1544" max="1544" width="20.5703125" style="3" customWidth="1"/>
    <col min="1545" max="1545" width="17.28515625" style="3" customWidth="1"/>
    <col min="1546" max="1548" width="15" style="3" bestFit="1" customWidth="1"/>
    <col min="1549" max="1549" width="16" style="3" bestFit="1" customWidth="1"/>
    <col min="1550" max="1552" width="15" style="3" bestFit="1" customWidth="1"/>
    <col min="1553" max="1554" width="16" style="3" bestFit="1" customWidth="1"/>
    <col min="1555" max="1555" width="18.85546875" style="3" customWidth="1"/>
    <col min="1556" max="1556" width="17.85546875" style="3" bestFit="1" customWidth="1"/>
    <col min="1557" max="1797" width="9.140625" style="3"/>
    <col min="1798" max="1798" width="79.28515625" style="3" bestFit="1" customWidth="1"/>
    <col min="1799" max="1799" width="20.140625" style="3" customWidth="1"/>
    <col min="1800" max="1800" width="20.5703125" style="3" customWidth="1"/>
    <col min="1801" max="1801" width="17.28515625" style="3" customWidth="1"/>
    <col min="1802" max="1804" width="15" style="3" bestFit="1" customWidth="1"/>
    <col min="1805" max="1805" width="16" style="3" bestFit="1" customWidth="1"/>
    <col min="1806" max="1808" width="15" style="3" bestFit="1" customWidth="1"/>
    <col min="1809" max="1810" width="16" style="3" bestFit="1" customWidth="1"/>
    <col min="1811" max="1811" width="18.85546875" style="3" customWidth="1"/>
    <col min="1812" max="1812" width="17.85546875" style="3" bestFit="1" customWidth="1"/>
    <col min="1813" max="2053" width="9.140625" style="3"/>
    <col min="2054" max="2054" width="79.28515625" style="3" bestFit="1" customWidth="1"/>
    <col min="2055" max="2055" width="20.140625" style="3" customWidth="1"/>
    <col min="2056" max="2056" width="20.5703125" style="3" customWidth="1"/>
    <col min="2057" max="2057" width="17.28515625" style="3" customWidth="1"/>
    <col min="2058" max="2060" width="15" style="3" bestFit="1" customWidth="1"/>
    <col min="2061" max="2061" width="16" style="3" bestFit="1" customWidth="1"/>
    <col min="2062" max="2064" width="15" style="3" bestFit="1" customWidth="1"/>
    <col min="2065" max="2066" width="16" style="3" bestFit="1" customWidth="1"/>
    <col min="2067" max="2067" width="18.85546875" style="3" customWidth="1"/>
    <col min="2068" max="2068" width="17.85546875" style="3" bestFit="1" customWidth="1"/>
    <col min="2069" max="2309" width="9.140625" style="3"/>
    <col min="2310" max="2310" width="79.28515625" style="3" bestFit="1" customWidth="1"/>
    <col min="2311" max="2311" width="20.140625" style="3" customWidth="1"/>
    <col min="2312" max="2312" width="20.5703125" style="3" customWidth="1"/>
    <col min="2313" max="2313" width="17.28515625" style="3" customWidth="1"/>
    <col min="2314" max="2316" width="15" style="3" bestFit="1" customWidth="1"/>
    <col min="2317" max="2317" width="16" style="3" bestFit="1" customWidth="1"/>
    <col min="2318" max="2320" width="15" style="3" bestFit="1" customWidth="1"/>
    <col min="2321" max="2322" width="16" style="3" bestFit="1" customWidth="1"/>
    <col min="2323" max="2323" width="18.85546875" style="3" customWidth="1"/>
    <col min="2324" max="2324" width="17.85546875" style="3" bestFit="1" customWidth="1"/>
    <col min="2325" max="2565" width="9.140625" style="3"/>
    <col min="2566" max="2566" width="79.28515625" style="3" bestFit="1" customWidth="1"/>
    <col min="2567" max="2567" width="20.140625" style="3" customWidth="1"/>
    <col min="2568" max="2568" width="20.5703125" style="3" customWidth="1"/>
    <col min="2569" max="2569" width="17.28515625" style="3" customWidth="1"/>
    <col min="2570" max="2572" width="15" style="3" bestFit="1" customWidth="1"/>
    <col min="2573" max="2573" width="16" style="3" bestFit="1" customWidth="1"/>
    <col min="2574" max="2576" width="15" style="3" bestFit="1" customWidth="1"/>
    <col min="2577" max="2578" width="16" style="3" bestFit="1" customWidth="1"/>
    <col min="2579" max="2579" width="18.85546875" style="3" customWidth="1"/>
    <col min="2580" max="2580" width="17.85546875" style="3" bestFit="1" customWidth="1"/>
    <col min="2581" max="2821" width="9.140625" style="3"/>
    <col min="2822" max="2822" width="79.28515625" style="3" bestFit="1" customWidth="1"/>
    <col min="2823" max="2823" width="20.140625" style="3" customWidth="1"/>
    <col min="2824" max="2824" width="20.5703125" style="3" customWidth="1"/>
    <col min="2825" max="2825" width="17.28515625" style="3" customWidth="1"/>
    <col min="2826" max="2828" width="15" style="3" bestFit="1" customWidth="1"/>
    <col min="2829" max="2829" width="16" style="3" bestFit="1" customWidth="1"/>
    <col min="2830" max="2832" width="15" style="3" bestFit="1" customWidth="1"/>
    <col min="2833" max="2834" width="16" style="3" bestFit="1" customWidth="1"/>
    <col min="2835" max="2835" width="18.85546875" style="3" customWidth="1"/>
    <col min="2836" max="2836" width="17.85546875" style="3" bestFit="1" customWidth="1"/>
    <col min="2837" max="3077" width="9.140625" style="3"/>
    <col min="3078" max="3078" width="79.28515625" style="3" bestFit="1" customWidth="1"/>
    <col min="3079" max="3079" width="20.140625" style="3" customWidth="1"/>
    <col min="3080" max="3080" width="20.5703125" style="3" customWidth="1"/>
    <col min="3081" max="3081" width="17.28515625" style="3" customWidth="1"/>
    <col min="3082" max="3084" width="15" style="3" bestFit="1" customWidth="1"/>
    <col min="3085" max="3085" width="16" style="3" bestFit="1" customWidth="1"/>
    <col min="3086" max="3088" width="15" style="3" bestFit="1" customWidth="1"/>
    <col min="3089" max="3090" width="16" style="3" bestFit="1" customWidth="1"/>
    <col min="3091" max="3091" width="18.85546875" style="3" customWidth="1"/>
    <col min="3092" max="3092" width="17.85546875" style="3" bestFit="1" customWidth="1"/>
    <col min="3093" max="3333" width="9.140625" style="3"/>
    <col min="3334" max="3334" width="79.28515625" style="3" bestFit="1" customWidth="1"/>
    <col min="3335" max="3335" width="20.140625" style="3" customWidth="1"/>
    <col min="3336" max="3336" width="20.5703125" style="3" customWidth="1"/>
    <col min="3337" max="3337" width="17.28515625" style="3" customWidth="1"/>
    <col min="3338" max="3340" width="15" style="3" bestFit="1" customWidth="1"/>
    <col min="3341" max="3341" width="16" style="3" bestFit="1" customWidth="1"/>
    <col min="3342" max="3344" width="15" style="3" bestFit="1" customWidth="1"/>
    <col min="3345" max="3346" width="16" style="3" bestFit="1" customWidth="1"/>
    <col min="3347" max="3347" width="18.85546875" style="3" customWidth="1"/>
    <col min="3348" max="3348" width="17.85546875" style="3" bestFit="1" customWidth="1"/>
    <col min="3349" max="3589" width="9.140625" style="3"/>
    <col min="3590" max="3590" width="79.28515625" style="3" bestFit="1" customWidth="1"/>
    <col min="3591" max="3591" width="20.140625" style="3" customWidth="1"/>
    <col min="3592" max="3592" width="20.5703125" style="3" customWidth="1"/>
    <col min="3593" max="3593" width="17.28515625" style="3" customWidth="1"/>
    <col min="3594" max="3596" width="15" style="3" bestFit="1" customWidth="1"/>
    <col min="3597" max="3597" width="16" style="3" bestFit="1" customWidth="1"/>
    <col min="3598" max="3600" width="15" style="3" bestFit="1" customWidth="1"/>
    <col min="3601" max="3602" width="16" style="3" bestFit="1" customWidth="1"/>
    <col min="3603" max="3603" width="18.85546875" style="3" customWidth="1"/>
    <col min="3604" max="3604" width="17.85546875" style="3" bestFit="1" customWidth="1"/>
    <col min="3605" max="3845" width="9.140625" style="3"/>
    <col min="3846" max="3846" width="79.28515625" style="3" bestFit="1" customWidth="1"/>
    <col min="3847" max="3847" width="20.140625" style="3" customWidth="1"/>
    <col min="3848" max="3848" width="20.5703125" style="3" customWidth="1"/>
    <col min="3849" max="3849" width="17.28515625" style="3" customWidth="1"/>
    <col min="3850" max="3852" width="15" style="3" bestFit="1" customWidth="1"/>
    <col min="3853" max="3853" width="16" style="3" bestFit="1" customWidth="1"/>
    <col min="3854" max="3856" width="15" style="3" bestFit="1" customWidth="1"/>
    <col min="3857" max="3858" width="16" style="3" bestFit="1" customWidth="1"/>
    <col min="3859" max="3859" width="18.85546875" style="3" customWidth="1"/>
    <col min="3860" max="3860" width="17.85546875" style="3" bestFit="1" customWidth="1"/>
    <col min="3861" max="4101" width="9.140625" style="3"/>
    <col min="4102" max="4102" width="79.28515625" style="3" bestFit="1" customWidth="1"/>
    <col min="4103" max="4103" width="20.140625" style="3" customWidth="1"/>
    <col min="4104" max="4104" width="20.5703125" style="3" customWidth="1"/>
    <col min="4105" max="4105" width="17.28515625" style="3" customWidth="1"/>
    <col min="4106" max="4108" width="15" style="3" bestFit="1" customWidth="1"/>
    <col min="4109" max="4109" width="16" style="3" bestFit="1" customWidth="1"/>
    <col min="4110" max="4112" width="15" style="3" bestFit="1" customWidth="1"/>
    <col min="4113" max="4114" width="16" style="3" bestFit="1" customWidth="1"/>
    <col min="4115" max="4115" width="18.85546875" style="3" customWidth="1"/>
    <col min="4116" max="4116" width="17.85546875" style="3" bestFit="1" customWidth="1"/>
    <col min="4117" max="4357" width="9.140625" style="3"/>
    <col min="4358" max="4358" width="79.28515625" style="3" bestFit="1" customWidth="1"/>
    <col min="4359" max="4359" width="20.140625" style="3" customWidth="1"/>
    <col min="4360" max="4360" width="20.5703125" style="3" customWidth="1"/>
    <col min="4361" max="4361" width="17.28515625" style="3" customWidth="1"/>
    <col min="4362" max="4364" width="15" style="3" bestFit="1" customWidth="1"/>
    <col min="4365" max="4365" width="16" style="3" bestFit="1" customWidth="1"/>
    <col min="4366" max="4368" width="15" style="3" bestFit="1" customWidth="1"/>
    <col min="4369" max="4370" width="16" style="3" bestFit="1" customWidth="1"/>
    <col min="4371" max="4371" width="18.85546875" style="3" customWidth="1"/>
    <col min="4372" max="4372" width="17.85546875" style="3" bestFit="1" customWidth="1"/>
    <col min="4373" max="4613" width="9.140625" style="3"/>
    <col min="4614" max="4614" width="79.28515625" style="3" bestFit="1" customWidth="1"/>
    <col min="4615" max="4615" width="20.140625" style="3" customWidth="1"/>
    <col min="4616" max="4616" width="20.5703125" style="3" customWidth="1"/>
    <col min="4617" max="4617" width="17.28515625" style="3" customWidth="1"/>
    <col min="4618" max="4620" width="15" style="3" bestFit="1" customWidth="1"/>
    <col min="4621" max="4621" width="16" style="3" bestFit="1" customWidth="1"/>
    <col min="4622" max="4624" width="15" style="3" bestFit="1" customWidth="1"/>
    <col min="4625" max="4626" width="16" style="3" bestFit="1" customWidth="1"/>
    <col min="4627" max="4627" width="18.85546875" style="3" customWidth="1"/>
    <col min="4628" max="4628" width="17.85546875" style="3" bestFit="1" customWidth="1"/>
    <col min="4629" max="4869" width="9.140625" style="3"/>
    <col min="4870" max="4870" width="79.28515625" style="3" bestFit="1" customWidth="1"/>
    <col min="4871" max="4871" width="20.140625" style="3" customWidth="1"/>
    <col min="4872" max="4872" width="20.5703125" style="3" customWidth="1"/>
    <col min="4873" max="4873" width="17.28515625" style="3" customWidth="1"/>
    <col min="4874" max="4876" width="15" style="3" bestFit="1" customWidth="1"/>
    <col min="4877" max="4877" width="16" style="3" bestFit="1" customWidth="1"/>
    <col min="4878" max="4880" width="15" style="3" bestFit="1" customWidth="1"/>
    <col min="4881" max="4882" width="16" style="3" bestFit="1" customWidth="1"/>
    <col min="4883" max="4883" width="18.85546875" style="3" customWidth="1"/>
    <col min="4884" max="4884" width="17.85546875" style="3" bestFit="1" customWidth="1"/>
    <col min="4885" max="5125" width="9.140625" style="3"/>
    <col min="5126" max="5126" width="79.28515625" style="3" bestFit="1" customWidth="1"/>
    <col min="5127" max="5127" width="20.140625" style="3" customWidth="1"/>
    <col min="5128" max="5128" width="20.5703125" style="3" customWidth="1"/>
    <col min="5129" max="5129" width="17.28515625" style="3" customWidth="1"/>
    <col min="5130" max="5132" width="15" style="3" bestFit="1" customWidth="1"/>
    <col min="5133" max="5133" width="16" style="3" bestFit="1" customWidth="1"/>
    <col min="5134" max="5136" width="15" style="3" bestFit="1" customWidth="1"/>
    <col min="5137" max="5138" width="16" style="3" bestFit="1" customWidth="1"/>
    <col min="5139" max="5139" width="18.85546875" style="3" customWidth="1"/>
    <col min="5140" max="5140" width="17.85546875" style="3" bestFit="1" customWidth="1"/>
    <col min="5141" max="5381" width="9.140625" style="3"/>
    <col min="5382" max="5382" width="79.28515625" style="3" bestFit="1" customWidth="1"/>
    <col min="5383" max="5383" width="20.140625" style="3" customWidth="1"/>
    <col min="5384" max="5384" width="20.5703125" style="3" customWidth="1"/>
    <col min="5385" max="5385" width="17.28515625" style="3" customWidth="1"/>
    <col min="5386" max="5388" width="15" style="3" bestFit="1" customWidth="1"/>
    <col min="5389" max="5389" width="16" style="3" bestFit="1" customWidth="1"/>
    <col min="5390" max="5392" width="15" style="3" bestFit="1" customWidth="1"/>
    <col min="5393" max="5394" width="16" style="3" bestFit="1" customWidth="1"/>
    <col min="5395" max="5395" width="18.85546875" style="3" customWidth="1"/>
    <col min="5396" max="5396" width="17.85546875" style="3" bestFit="1" customWidth="1"/>
    <col min="5397" max="5637" width="9.140625" style="3"/>
    <col min="5638" max="5638" width="79.28515625" style="3" bestFit="1" customWidth="1"/>
    <col min="5639" max="5639" width="20.140625" style="3" customWidth="1"/>
    <col min="5640" max="5640" width="20.5703125" style="3" customWidth="1"/>
    <col min="5641" max="5641" width="17.28515625" style="3" customWidth="1"/>
    <col min="5642" max="5644" width="15" style="3" bestFit="1" customWidth="1"/>
    <col min="5645" max="5645" width="16" style="3" bestFit="1" customWidth="1"/>
    <col min="5646" max="5648" width="15" style="3" bestFit="1" customWidth="1"/>
    <col min="5649" max="5650" width="16" style="3" bestFit="1" customWidth="1"/>
    <col min="5651" max="5651" width="18.85546875" style="3" customWidth="1"/>
    <col min="5652" max="5652" width="17.85546875" style="3" bestFit="1" customWidth="1"/>
    <col min="5653" max="5893" width="9.140625" style="3"/>
    <col min="5894" max="5894" width="79.28515625" style="3" bestFit="1" customWidth="1"/>
    <col min="5895" max="5895" width="20.140625" style="3" customWidth="1"/>
    <col min="5896" max="5896" width="20.5703125" style="3" customWidth="1"/>
    <col min="5897" max="5897" width="17.28515625" style="3" customWidth="1"/>
    <col min="5898" max="5900" width="15" style="3" bestFit="1" customWidth="1"/>
    <col min="5901" max="5901" width="16" style="3" bestFit="1" customWidth="1"/>
    <col min="5902" max="5904" width="15" style="3" bestFit="1" customWidth="1"/>
    <col min="5905" max="5906" width="16" style="3" bestFit="1" customWidth="1"/>
    <col min="5907" max="5907" width="18.85546875" style="3" customWidth="1"/>
    <col min="5908" max="5908" width="17.85546875" style="3" bestFit="1" customWidth="1"/>
    <col min="5909" max="6149" width="9.140625" style="3"/>
    <col min="6150" max="6150" width="79.28515625" style="3" bestFit="1" customWidth="1"/>
    <col min="6151" max="6151" width="20.140625" style="3" customWidth="1"/>
    <col min="6152" max="6152" width="20.5703125" style="3" customWidth="1"/>
    <col min="6153" max="6153" width="17.28515625" style="3" customWidth="1"/>
    <col min="6154" max="6156" width="15" style="3" bestFit="1" customWidth="1"/>
    <col min="6157" max="6157" width="16" style="3" bestFit="1" customWidth="1"/>
    <col min="6158" max="6160" width="15" style="3" bestFit="1" customWidth="1"/>
    <col min="6161" max="6162" width="16" style="3" bestFit="1" customWidth="1"/>
    <col min="6163" max="6163" width="18.85546875" style="3" customWidth="1"/>
    <col min="6164" max="6164" width="17.85546875" style="3" bestFit="1" customWidth="1"/>
    <col min="6165" max="6405" width="9.140625" style="3"/>
    <col min="6406" max="6406" width="79.28515625" style="3" bestFit="1" customWidth="1"/>
    <col min="6407" max="6407" width="20.140625" style="3" customWidth="1"/>
    <col min="6408" max="6408" width="20.5703125" style="3" customWidth="1"/>
    <col min="6409" max="6409" width="17.28515625" style="3" customWidth="1"/>
    <col min="6410" max="6412" width="15" style="3" bestFit="1" customWidth="1"/>
    <col min="6413" max="6413" width="16" style="3" bestFit="1" customWidth="1"/>
    <col min="6414" max="6416" width="15" style="3" bestFit="1" customWidth="1"/>
    <col min="6417" max="6418" width="16" style="3" bestFit="1" customWidth="1"/>
    <col min="6419" max="6419" width="18.85546875" style="3" customWidth="1"/>
    <col min="6420" max="6420" width="17.85546875" style="3" bestFit="1" customWidth="1"/>
    <col min="6421" max="6661" width="9.140625" style="3"/>
    <col min="6662" max="6662" width="79.28515625" style="3" bestFit="1" customWidth="1"/>
    <col min="6663" max="6663" width="20.140625" style="3" customWidth="1"/>
    <col min="6664" max="6664" width="20.5703125" style="3" customWidth="1"/>
    <col min="6665" max="6665" width="17.28515625" style="3" customWidth="1"/>
    <col min="6666" max="6668" width="15" style="3" bestFit="1" customWidth="1"/>
    <col min="6669" max="6669" width="16" style="3" bestFit="1" customWidth="1"/>
    <col min="6670" max="6672" width="15" style="3" bestFit="1" customWidth="1"/>
    <col min="6673" max="6674" width="16" style="3" bestFit="1" customWidth="1"/>
    <col min="6675" max="6675" width="18.85546875" style="3" customWidth="1"/>
    <col min="6676" max="6676" width="17.85546875" style="3" bestFit="1" customWidth="1"/>
    <col min="6677" max="6917" width="9.140625" style="3"/>
    <col min="6918" max="6918" width="79.28515625" style="3" bestFit="1" customWidth="1"/>
    <col min="6919" max="6919" width="20.140625" style="3" customWidth="1"/>
    <col min="6920" max="6920" width="20.5703125" style="3" customWidth="1"/>
    <col min="6921" max="6921" width="17.28515625" style="3" customWidth="1"/>
    <col min="6922" max="6924" width="15" style="3" bestFit="1" customWidth="1"/>
    <col min="6925" max="6925" width="16" style="3" bestFit="1" customWidth="1"/>
    <col min="6926" max="6928" width="15" style="3" bestFit="1" customWidth="1"/>
    <col min="6929" max="6930" width="16" style="3" bestFit="1" customWidth="1"/>
    <col min="6931" max="6931" width="18.85546875" style="3" customWidth="1"/>
    <col min="6932" max="6932" width="17.85546875" style="3" bestFit="1" customWidth="1"/>
    <col min="6933" max="7173" width="9.140625" style="3"/>
    <col min="7174" max="7174" width="79.28515625" style="3" bestFit="1" customWidth="1"/>
    <col min="7175" max="7175" width="20.140625" style="3" customWidth="1"/>
    <col min="7176" max="7176" width="20.5703125" style="3" customWidth="1"/>
    <col min="7177" max="7177" width="17.28515625" style="3" customWidth="1"/>
    <col min="7178" max="7180" width="15" style="3" bestFit="1" customWidth="1"/>
    <col min="7181" max="7181" width="16" style="3" bestFit="1" customWidth="1"/>
    <col min="7182" max="7184" width="15" style="3" bestFit="1" customWidth="1"/>
    <col min="7185" max="7186" width="16" style="3" bestFit="1" customWidth="1"/>
    <col min="7187" max="7187" width="18.85546875" style="3" customWidth="1"/>
    <col min="7188" max="7188" width="17.85546875" style="3" bestFit="1" customWidth="1"/>
    <col min="7189" max="7429" width="9.140625" style="3"/>
    <col min="7430" max="7430" width="79.28515625" style="3" bestFit="1" customWidth="1"/>
    <col min="7431" max="7431" width="20.140625" style="3" customWidth="1"/>
    <col min="7432" max="7432" width="20.5703125" style="3" customWidth="1"/>
    <col min="7433" max="7433" width="17.28515625" style="3" customWidth="1"/>
    <col min="7434" max="7436" width="15" style="3" bestFit="1" customWidth="1"/>
    <col min="7437" max="7437" width="16" style="3" bestFit="1" customWidth="1"/>
    <col min="7438" max="7440" width="15" style="3" bestFit="1" customWidth="1"/>
    <col min="7441" max="7442" width="16" style="3" bestFit="1" customWidth="1"/>
    <col min="7443" max="7443" width="18.85546875" style="3" customWidth="1"/>
    <col min="7444" max="7444" width="17.85546875" style="3" bestFit="1" customWidth="1"/>
    <col min="7445" max="7685" width="9.140625" style="3"/>
    <col min="7686" max="7686" width="79.28515625" style="3" bestFit="1" customWidth="1"/>
    <col min="7687" max="7687" width="20.140625" style="3" customWidth="1"/>
    <col min="7688" max="7688" width="20.5703125" style="3" customWidth="1"/>
    <col min="7689" max="7689" width="17.28515625" style="3" customWidth="1"/>
    <col min="7690" max="7692" width="15" style="3" bestFit="1" customWidth="1"/>
    <col min="7693" max="7693" width="16" style="3" bestFit="1" customWidth="1"/>
    <col min="7694" max="7696" width="15" style="3" bestFit="1" customWidth="1"/>
    <col min="7697" max="7698" width="16" style="3" bestFit="1" customWidth="1"/>
    <col min="7699" max="7699" width="18.85546875" style="3" customWidth="1"/>
    <col min="7700" max="7700" width="17.85546875" style="3" bestFit="1" customWidth="1"/>
    <col min="7701" max="7941" width="9.140625" style="3"/>
    <col min="7942" max="7942" width="79.28515625" style="3" bestFit="1" customWidth="1"/>
    <col min="7943" max="7943" width="20.140625" style="3" customWidth="1"/>
    <col min="7944" max="7944" width="20.5703125" style="3" customWidth="1"/>
    <col min="7945" max="7945" width="17.28515625" style="3" customWidth="1"/>
    <col min="7946" max="7948" width="15" style="3" bestFit="1" customWidth="1"/>
    <col min="7949" max="7949" width="16" style="3" bestFit="1" customWidth="1"/>
    <col min="7950" max="7952" width="15" style="3" bestFit="1" customWidth="1"/>
    <col min="7953" max="7954" width="16" style="3" bestFit="1" customWidth="1"/>
    <col min="7955" max="7955" width="18.85546875" style="3" customWidth="1"/>
    <col min="7956" max="7956" width="17.85546875" style="3" bestFit="1" customWidth="1"/>
    <col min="7957" max="8197" width="9.140625" style="3"/>
    <col min="8198" max="8198" width="79.28515625" style="3" bestFit="1" customWidth="1"/>
    <col min="8199" max="8199" width="20.140625" style="3" customWidth="1"/>
    <col min="8200" max="8200" width="20.5703125" style="3" customWidth="1"/>
    <col min="8201" max="8201" width="17.28515625" style="3" customWidth="1"/>
    <col min="8202" max="8204" width="15" style="3" bestFit="1" customWidth="1"/>
    <col min="8205" max="8205" width="16" style="3" bestFit="1" customWidth="1"/>
    <col min="8206" max="8208" width="15" style="3" bestFit="1" customWidth="1"/>
    <col min="8209" max="8210" width="16" style="3" bestFit="1" customWidth="1"/>
    <col min="8211" max="8211" width="18.85546875" style="3" customWidth="1"/>
    <col min="8212" max="8212" width="17.85546875" style="3" bestFit="1" customWidth="1"/>
    <col min="8213" max="8453" width="9.140625" style="3"/>
    <col min="8454" max="8454" width="79.28515625" style="3" bestFit="1" customWidth="1"/>
    <col min="8455" max="8455" width="20.140625" style="3" customWidth="1"/>
    <col min="8456" max="8456" width="20.5703125" style="3" customWidth="1"/>
    <col min="8457" max="8457" width="17.28515625" style="3" customWidth="1"/>
    <col min="8458" max="8460" width="15" style="3" bestFit="1" customWidth="1"/>
    <col min="8461" max="8461" width="16" style="3" bestFit="1" customWidth="1"/>
    <col min="8462" max="8464" width="15" style="3" bestFit="1" customWidth="1"/>
    <col min="8465" max="8466" width="16" style="3" bestFit="1" customWidth="1"/>
    <col min="8467" max="8467" width="18.85546875" style="3" customWidth="1"/>
    <col min="8468" max="8468" width="17.85546875" style="3" bestFit="1" customWidth="1"/>
    <col min="8469" max="8709" width="9.140625" style="3"/>
    <col min="8710" max="8710" width="79.28515625" style="3" bestFit="1" customWidth="1"/>
    <col min="8711" max="8711" width="20.140625" style="3" customWidth="1"/>
    <col min="8712" max="8712" width="20.5703125" style="3" customWidth="1"/>
    <col min="8713" max="8713" width="17.28515625" style="3" customWidth="1"/>
    <col min="8714" max="8716" width="15" style="3" bestFit="1" customWidth="1"/>
    <col min="8717" max="8717" width="16" style="3" bestFit="1" customWidth="1"/>
    <col min="8718" max="8720" width="15" style="3" bestFit="1" customWidth="1"/>
    <col min="8721" max="8722" width="16" style="3" bestFit="1" customWidth="1"/>
    <col min="8723" max="8723" width="18.85546875" style="3" customWidth="1"/>
    <col min="8724" max="8724" width="17.85546875" style="3" bestFit="1" customWidth="1"/>
    <col min="8725" max="8965" width="9.140625" style="3"/>
    <col min="8966" max="8966" width="79.28515625" style="3" bestFit="1" customWidth="1"/>
    <col min="8967" max="8967" width="20.140625" style="3" customWidth="1"/>
    <col min="8968" max="8968" width="20.5703125" style="3" customWidth="1"/>
    <col min="8969" max="8969" width="17.28515625" style="3" customWidth="1"/>
    <col min="8970" max="8972" width="15" style="3" bestFit="1" customWidth="1"/>
    <col min="8973" max="8973" width="16" style="3" bestFit="1" customWidth="1"/>
    <col min="8974" max="8976" width="15" style="3" bestFit="1" customWidth="1"/>
    <col min="8977" max="8978" width="16" style="3" bestFit="1" customWidth="1"/>
    <col min="8979" max="8979" width="18.85546875" style="3" customWidth="1"/>
    <col min="8980" max="8980" width="17.85546875" style="3" bestFit="1" customWidth="1"/>
    <col min="8981" max="9221" width="9.140625" style="3"/>
    <col min="9222" max="9222" width="79.28515625" style="3" bestFit="1" customWidth="1"/>
    <col min="9223" max="9223" width="20.140625" style="3" customWidth="1"/>
    <col min="9224" max="9224" width="20.5703125" style="3" customWidth="1"/>
    <col min="9225" max="9225" width="17.28515625" style="3" customWidth="1"/>
    <col min="9226" max="9228" width="15" style="3" bestFit="1" customWidth="1"/>
    <col min="9229" max="9229" width="16" style="3" bestFit="1" customWidth="1"/>
    <col min="9230" max="9232" width="15" style="3" bestFit="1" customWidth="1"/>
    <col min="9233" max="9234" width="16" style="3" bestFit="1" customWidth="1"/>
    <col min="9235" max="9235" width="18.85546875" style="3" customWidth="1"/>
    <col min="9236" max="9236" width="17.85546875" style="3" bestFit="1" customWidth="1"/>
    <col min="9237" max="9477" width="9.140625" style="3"/>
    <col min="9478" max="9478" width="79.28515625" style="3" bestFit="1" customWidth="1"/>
    <col min="9479" max="9479" width="20.140625" style="3" customWidth="1"/>
    <col min="9480" max="9480" width="20.5703125" style="3" customWidth="1"/>
    <col min="9481" max="9481" width="17.28515625" style="3" customWidth="1"/>
    <col min="9482" max="9484" width="15" style="3" bestFit="1" customWidth="1"/>
    <col min="9485" max="9485" width="16" style="3" bestFit="1" customWidth="1"/>
    <col min="9486" max="9488" width="15" style="3" bestFit="1" customWidth="1"/>
    <col min="9489" max="9490" width="16" style="3" bestFit="1" customWidth="1"/>
    <col min="9491" max="9491" width="18.85546875" style="3" customWidth="1"/>
    <col min="9492" max="9492" width="17.85546875" style="3" bestFit="1" customWidth="1"/>
    <col min="9493" max="9733" width="9.140625" style="3"/>
    <col min="9734" max="9734" width="79.28515625" style="3" bestFit="1" customWidth="1"/>
    <col min="9735" max="9735" width="20.140625" style="3" customWidth="1"/>
    <col min="9736" max="9736" width="20.5703125" style="3" customWidth="1"/>
    <col min="9737" max="9737" width="17.28515625" style="3" customWidth="1"/>
    <col min="9738" max="9740" width="15" style="3" bestFit="1" customWidth="1"/>
    <col min="9741" max="9741" width="16" style="3" bestFit="1" customWidth="1"/>
    <col min="9742" max="9744" width="15" style="3" bestFit="1" customWidth="1"/>
    <col min="9745" max="9746" width="16" style="3" bestFit="1" customWidth="1"/>
    <col min="9747" max="9747" width="18.85546875" style="3" customWidth="1"/>
    <col min="9748" max="9748" width="17.85546875" style="3" bestFit="1" customWidth="1"/>
    <col min="9749" max="9989" width="9.140625" style="3"/>
    <col min="9990" max="9990" width="79.28515625" style="3" bestFit="1" customWidth="1"/>
    <col min="9991" max="9991" width="20.140625" style="3" customWidth="1"/>
    <col min="9992" max="9992" width="20.5703125" style="3" customWidth="1"/>
    <col min="9993" max="9993" width="17.28515625" style="3" customWidth="1"/>
    <col min="9994" max="9996" width="15" style="3" bestFit="1" customWidth="1"/>
    <col min="9997" max="9997" width="16" style="3" bestFit="1" customWidth="1"/>
    <col min="9998" max="10000" width="15" style="3" bestFit="1" customWidth="1"/>
    <col min="10001" max="10002" width="16" style="3" bestFit="1" customWidth="1"/>
    <col min="10003" max="10003" width="18.85546875" style="3" customWidth="1"/>
    <col min="10004" max="10004" width="17.85546875" style="3" bestFit="1" customWidth="1"/>
    <col min="10005" max="10245" width="9.140625" style="3"/>
    <col min="10246" max="10246" width="79.28515625" style="3" bestFit="1" customWidth="1"/>
    <col min="10247" max="10247" width="20.140625" style="3" customWidth="1"/>
    <col min="10248" max="10248" width="20.5703125" style="3" customWidth="1"/>
    <col min="10249" max="10249" width="17.28515625" style="3" customWidth="1"/>
    <col min="10250" max="10252" width="15" style="3" bestFit="1" customWidth="1"/>
    <col min="10253" max="10253" width="16" style="3" bestFit="1" customWidth="1"/>
    <col min="10254" max="10256" width="15" style="3" bestFit="1" customWidth="1"/>
    <col min="10257" max="10258" width="16" style="3" bestFit="1" customWidth="1"/>
    <col min="10259" max="10259" width="18.85546875" style="3" customWidth="1"/>
    <col min="10260" max="10260" width="17.85546875" style="3" bestFit="1" customWidth="1"/>
    <col min="10261" max="10501" width="9.140625" style="3"/>
    <col min="10502" max="10502" width="79.28515625" style="3" bestFit="1" customWidth="1"/>
    <col min="10503" max="10503" width="20.140625" style="3" customWidth="1"/>
    <col min="10504" max="10504" width="20.5703125" style="3" customWidth="1"/>
    <col min="10505" max="10505" width="17.28515625" style="3" customWidth="1"/>
    <col min="10506" max="10508" width="15" style="3" bestFit="1" customWidth="1"/>
    <col min="10509" max="10509" width="16" style="3" bestFit="1" customWidth="1"/>
    <col min="10510" max="10512" width="15" style="3" bestFit="1" customWidth="1"/>
    <col min="10513" max="10514" width="16" style="3" bestFit="1" customWidth="1"/>
    <col min="10515" max="10515" width="18.85546875" style="3" customWidth="1"/>
    <col min="10516" max="10516" width="17.85546875" style="3" bestFit="1" customWidth="1"/>
    <col min="10517" max="10757" width="9.140625" style="3"/>
    <col min="10758" max="10758" width="79.28515625" style="3" bestFit="1" customWidth="1"/>
    <col min="10759" max="10759" width="20.140625" style="3" customWidth="1"/>
    <col min="10760" max="10760" width="20.5703125" style="3" customWidth="1"/>
    <col min="10761" max="10761" width="17.28515625" style="3" customWidth="1"/>
    <col min="10762" max="10764" width="15" style="3" bestFit="1" customWidth="1"/>
    <col min="10765" max="10765" width="16" style="3" bestFit="1" customWidth="1"/>
    <col min="10766" max="10768" width="15" style="3" bestFit="1" customWidth="1"/>
    <col min="10769" max="10770" width="16" style="3" bestFit="1" customWidth="1"/>
    <col min="10771" max="10771" width="18.85546875" style="3" customWidth="1"/>
    <col min="10772" max="10772" width="17.85546875" style="3" bestFit="1" customWidth="1"/>
    <col min="10773" max="11013" width="9.140625" style="3"/>
    <col min="11014" max="11014" width="79.28515625" style="3" bestFit="1" customWidth="1"/>
    <col min="11015" max="11015" width="20.140625" style="3" customWidth="1"/>
    <col min="11016" max="11016" width="20.5703125" style="3" customWidth="1"/>
    <col min="11017" max="11017" width="17.28515625" style="3" customWidth="1"/>
    <col min="11018" max="11020" width="15" style="3" bestFit="1" customWidth="1"/>
    <col min="11021" max="11021" width="16" style="3" bestFit="1" customWidth="1"/>
    <col min="11022" max="11024" width="15" style="3" bestFit="1" customWidth="1"/>
    <col min="11025" max="11026" width="16" style="3" bestFit="1" customWidth="1"/>
    <col min="11027" max="11027" width="18.85546875" style="3" customWidth="1"/>
    <col min="11028" max="11028" width="17.85546875" style="3" bestFit="1" customWidth="1"/>
    <col min="11029" max="11269" width="9.140625" style="3"/>
    <col min="11270" max="11270" width="79.28515625" style="3" bestFit="1" customWidth="1"/>
    <col min="11271" max="11271" width="20.140625" style="3" customWidth="1"/>
    <col min="11272" max="11272" width="20.5703125" style="3" customWidth="1"/>
    <col min="11273" max="11273" width="17.28515625" style="3" customWidth="1"/>
    <col min="11274" max="11276" width="15" style="3" bestFit="1" customWidth="1"/>
    <col min="11277" max="11277" width="16" style="3" bestFit="1" customWidth="1"/>
    <col min="11278" max="11280" width="15" style="3" bestFit="1" customWidth="1"/>
    <col min="11281" max="11282" width="16" style="3" bestFit="1" customWidth="1"/>
    <col min="11283" max="11283" width="18.85546875" style="3" customWidth="1"/>
    <col min="11284" max="11284" width="17.85546875" style="3" bestFit="1" customWidth="1"/>
    <col min="11285" max="11525" width="9.140625" style="3"/>
    <col min="11526" max="11526" width="79.28515625" style="3" bestFit="1" customWidth="1"/>
    <col min="11527" max="11527" width="20.140625" style="3" customWidth="1"/>
    <col min="11528" max="11528" width="20.5703125" style="3" customWidth="1"/>
    <col min="11529" max="11529" width="17.28515625" style="3" customWidth="1"/>
    <col min="11530" max="11532" width="15" style="3" bestFit="1" customWidth="1"/>
    <col min="11533" max="11533" width="16" style="3" bestFit="1" customWidth="1"/>
    <col min="11534" max="11536" width="15" style="3" bestFit="1" customWidth="1"/>
    <col min="11537" max="11538" width="16" style="3" bestFit="1" customWidth="1"/>
    <col min="11539" max="11539" width="18.85546875" style="3" customWidth="1"/>
    <col min="11540" max="11540" width="17.85546875" style="3" bestFit="1" customWidth="1"/>
    <col min="11541" max="11781" width="9.140625" style="3"/>
    <col min="11782" max="11782" width="79.28515625" style="3" bestFit="1" customWidth="1"/>
    <col min="11783" max="11783" width="20.140625" style="3" customWidth="1"/>
    <col min="11784" max="11784" width="20.5703125" style="3" customWidth="1"/>
    <col min="11785" max="11785" width="17.28515625" style="3" customWidth="1"/>
    <col min="11786" max="11788" width="15" style="3" bestFit="1" customWidth="1"/>
    <col min="11789" max="11789" width="16" style="3" bestFit="1" customWidth="1"/>
    <col min="11790" max="11792" width="15" style="3" bestFit="1" customWidth="1"/>
    <col min="11793" max="11794" width="16" style="3" bestFit="1" customWidth="1"/>
    <col min="11795" max="11795" width="18.85546875" style="3" customWidth="1"/>
    <col min="11796" max="11796" width="17.85546875" style="3" bestFit="1" customWidth="1"/>
    <col min="11797" max="12037" width="9.140625" style="3"/>
    <col min="12038" max="12038" width="79.28515625" style="3" bestFit="1" customWidth="1"/>
    <col min="12039" max="12039" width="20.140625" style="3" customWidth="1"/>
    <col min="12040" max="12040" width="20.5703125" style="3" customWidth="1"/>
    <col min="12041" max="12041" width="17.28515625" style="3" customWidth="1"/>
    <col min="12042" max="12044" width="15" style="3" bestFit="1" customWidth="1"/>
    <col min="12045" max="12045" width="16" style="3" bestFit="1" customWidth="1"/>
    <col min="12046" max="12048" width="15" style="3" bestFit="1" customWidth="1"/>
    <col min="12049" max="12050" width="16" style="3" bestFit="1" customWidth="1"/>
    <col min="12051" max="12051" width="18.85546875" style="3" customWidth="1"/>
    <col min="12052" max="12052" width="17.85546875" style="3" bestFit="1" customWidth="1"/>
    <col min="12053" max="12293" width="9.140625" style="3"/>
    <col min="12294" max="12294" width="79.28515625" style="3" bestFit="1" customWidth="1"/>
    <col min="12295" max="12295" width="20.140625" style="3" customWidth="1"/>
    <col min="12296" max="12296" width="20.5703125" style="3" customWidth="1"/>
    <col min="12297" max="12297" width="17.28515625" style="3" customWidth="1"/>
    <col min="12298" max="12300" width="15" style="3" bestFit="1" customWidth="1"/>
    <col min="12301" max="12301" width="16" style="3" bestFit="1" customWidth="1"/>
    <col min="12302" max="12304" width="15" style="3" bestFit="1" customWidth="1"/>
    <col min="12305" max="12306" width="16" style="3" bestFit="1" customWidth="1"/>
    <col min="12307" max="12307" width="18.85546875" style="3" customWidth="1"/>
    <col min="12308" max="12308" width="17.85546875" style="3" bestFit="1" customWidth="1"/>
    <col min="12309" max="12549" width="9.140625" style="3"/>
    <col min="12550" max="12550" width="79.28515625" style="3" bestFit="1" customWidth="1"/>
    <col min="12551" max="12551" width="20.140625" style="3" customWidth="1"/>
    <col min="12552" max="12552" width="20.5703125" style="3" customWidth="1"/>
    <col min="12553" max="12553" width="17.28515625" style="3" customWidth="1"/>
    <col min="12554" max="12556" width="15" style="3" bestFit="1" customWidth="1"/>
    <col min="12557" max="12557" width="16" style="3" bestFit="1" customWidth="1"/>
    <col min="12558" max="12560" width="15" style="3" bestFit="1" customWidth="1"/>
    <col min="12561" max="12562" width="16" style="3" bestFit="1" customWidth="1"/>
    <col min="12563" max="12563" width="18.85546875" style="3" customWidth="1"/>
    <col min="12564" max="12564" width="17.85546875" style="3" bestFit="1" customWidth="1"/>
    <col min="12565" max="12805" width="9.140625" style="3"/>
    <col min="12806" max="12806" width="79.28515625" style="3" bestFit="1" customWidth="1"/>
    <col min="12807" max="12807" width="20.140625" style="3" customWidth="1"/>
    <col min="12808" max="12808" width="20.5703125" style="3" customWidth="1"/>
    <col min="12809" max="12809" width="17.28515625" style="3" customWidth="1"/>
    <col min="12810" max="12812" width="15" style="3" bestFit="1" customWidth="1"/>
    <col min="12813" max="12813" width="16" style="3" bestFit="1" customWidth="1"/>
    <col min="12814" max="12816" width="15" style="3" bestFit="1" customWidth="1"/>
    <col min="12817" max="12818" width="16" style="3" bestFit="1" customWidth="1"/>
    <col min="12819" max="12819" width="18.85546875" style="3" customWidth="1"/>
    <col min="12820" max="12820" width="17.85546875" style="3" bestFit="1" customWidth="1"/>
    <col min="12821" max="13061" width="9.140625" style="3"/>
    <col min="13062" max="13062" width="79.28515625" style="3" bestFit="1" customWidth="1"/>
    <col min="13063" max="13063" width="20.140625" style="3" customWidth="1"/>
    <col min="13064" max="13064" width="20.5703125" style="3" customWidth="1"/>
    <col min="13065" max="13065" width="17.28515625" style="3" customWidth="1"/>
    <col min="13066" max="13068" width="15" style="3" bestFit="1" customWidth="1"/>
    <col min="13069" max="13069" width="16" style="3" bestFit="1" customWidth="1"/>
    <col min="13070" max="13072" width="15" style="3" bestFit="1" customWidth="1"/>
    <col min="13073" max="13074" width="16" style="3" bestFit="1" customWidth="1"/>
    <col min="13075" max="13075" width="18.85546875" style="3" customWidth="1"/>
    <col min="13076" max="13076" width="17.85546875" style="3" bestFit="1" customWidth="1"/>
    <col min="13077" max="13317" width="9.140625" style="3"/>
    <col min="13318" max="13318" width="79.28515625" style="3" bestFit="1" customWidth="1"/>
    <col min="13319" max="13319" width="20.140625" style="3" customWidth="1"/>
    <col min="13320" max="13320" width="20.5703125" style="3" customWidth="1"/>
    <col min="13321" max="13321" width="17.28515625" style="3" customWidth="1"/>
    <col min="13322" max="13324" width="15" style="3" bestFit="1" customWidth="1"/>
    <col min="13325" max="13325" width="16" style="3" bestFit="1" customWidth="1"/>
    <col min="13326" max="13328" width="15" style="3" bestFit="1" customWidth="1"/>
    <col min="13329" max="13330" width="16" style="3" bestFit="1" customWidth="1"/>
    <col min="13331" max="13331" width="18.85546875" style="3" customWidth="1"/>
    <col min="13332" max="13332" width="17.85546875" style="3" bestFit="1" customWidth="1"/>
    <col min="13333" max="13573" width="9.140625" style="3"/>
    <col min="13574" max="13574" width="79.28515625" style="3" bestFit="1" customWidth="1"/>
    <col min="13575" max="13575" width="20.140625" style="3" customWidth="1"/>
    <col min="13576" max="13576" width="20.5703125" style="3" customWidth="1"/>
    <col min="13577" max="13577" width="17.28515625" style="3" customWidth="1"/>
    <col min="13578" max="13580" width="15" style="3" bestFit="1" customWidth="1"/>
    <col min="13581" max="13581" width="16" style="3" bestFit="1" customWidth="1"/>
    <col min="13582" max="13584" width="15" style="3" bestFit="1" customWidth="1"/>
    <col min="13585" max="13586" width="16" style="3" bestFit="1" customWidth="1"/>
    <col min="13587" max="13587" width="18.85546875" style="3" customWidth="1"/>
    <col min="13588" max="13588" width="17.85546875" style="3" bestFit="1" customWidth="1"/>
    <col min="13589" max="13829" width="9.140625" style="3"/>
    <col min="13830" max="13830" width="79.28515625" style="3" bestFit="1" customWidth="1"/>
    <col min="13831" max="13831" width="20.140625" style="3" customWidth="1"/>
    <col min="13832" max="13832" width="20.5703125" style="3" customWidth="1"/>
    <col min="13833" max="13833" width="17.28515625" style="3" customWidth="1"/>
    <col min="13834" max="13836" width="15" style="3" bestFit="1" customWidth="1"/>
    <col min="13837" max="13837" width="16" style="3" bestFit="1" customWidth="1"/>
    <col min="13838" max="13840" width="15" style="3" bestFit="1" customWidth="1"/>
    <col min="13841" max="13842" width="16" style="3" bestFit="1" customWidth="1"/>
    <col min="13843" max="13843" width="18.85546875" style="3" customWidth="1"/>
    <col min="13844" max="13844" width="17.85546875" style="3" bestFit="1" customWidth="1"/>
    <col min="13845" max="14085" width="9.140625" style="3"/>
    <col min="14086" max="14086" width="79.28515625" style="3" bestFit="1" customWidth="1"/>
    <col min="14087" max="14087" width="20.140625" style="3" customWidth="1"/>
    <col min="14088" max="14088" width="20.5703125" style="3" customWidth="1"/>
    <col min="14089" max="14089" width="17.28515625" style="3" customWidth="1"/>
    <col min="14090" max="14092" width="15" style="3" bestFit="1" customWidth="1"/>
    <col min="14093" max="14093" width="16" style="3" bestFit="1" customWidth="1"/>
    <col min="14094" max="14096" width="15" style="3" bestFit="1" customWidth="1"/>
    <col min="14097" max="14098" width="16" style="3" bestFit="1" customWidth="1"/>
    <col min="14099" max="14099" width="18.85546875" style="3" customWidth="1"/>
    <col min="14100" max="14100" width="17.85546875" style="3" bestFit="1" customWidth="1"/>
    <col min="14101" max="14341" width="9.140625" style="3"/>
    <col min="14342" max="14342" width="79.28515625" style="3" bestFit="1" customWidth="1"/>
    <col min="14343" max="14343" width="20.140625" style="3" customWidth="1"/>
    <col min="14344" max="14344" width="20.5703125" style="3" customWidth="1"/>
    <col min="14345" max="14345" width="17.28515625" style="3" customWidth="1"/>
    <col min="14346" max="14348" width="15" style="3" bestFit="1" customWidth="1"/>
    <col min="14349" max="14349" width="16" style="3" bestFit="1" customWidth="1"/>
    <col min="14350" max="14352" width="15" style="3" bestFit="1" customWidth="1"/>
    <col min="14353" max="14354" width="16" style="3" bestFit="1" customWidth="1"/>
    <col min="14355" max="14355" width="18.85546875" style="3" customWidth="1"/>
    <col min="14356" max="14356" width="17.85546875" style="3" bestFit="1" customWidth="1"/>
    <col min="14357" max="14597" width="9.140625" style="3"/>
    <col min="14598" max="14598" width="79.28515625" style="3" bestFit="1" customWidth="1"/>
    <col min="14599" max="14599" width="20.140625" style="3" customWidth="1"/>
    <col min="14600" max="14600" width="20.5703125" style="3" customWidth="1"/>
    <col min="14601" max="14601" width="17.28515625" style="3" customWidth="1"/>
    <col min="14602" max="14604" width="15" style="3" bestFit="1" customWidth="1"/>
    <col min="14605" max="14605" width="16" style="3" bestFit="1" customWidth="1"/>
    <col min="14606" max="14608" width="15" style="3" bestFit="1" customWidth="1"/>
    <col min="14609" max="14610" width="16" style="3" bestFit="1" customWidth="1"/>
    <col min="14611" max="14611" width="18.85546875" style="3" customWidth="1"/>
    <col min="14612" max="14612" width="17.85546875" style="3" bestFit="1" customWidth="1"/>
    <col min="14613" max="14853" width="9.140625" style="3"/>
    <col min="14854" max="14854" width="79.28515625" style="3" bestFit="1" customWidth="1"/>
    <col min="14855" max="14855" width="20.140625" style="3" customWidth="1"/>
    <col min="14856" max="14856" width="20.5703125" style="3" customWidth="1"/>
    <col min="14857" max="14857" width="17.28515625" style="3" customWidth="1"/>
    <col min="14858" max="14860" width="15" style="3" bestFit="1" customWidth="1"/>
    <col min="14861" max="14861" width="16" style="3" bestFit="1" customWidth="1"/>
    <col min="14862" max="14864" width="15" style="3" bestFit="1" customWidth="1"/>
    <col min="14865" max="14866" width="16" style="3" bestFit="1" customWidth="1"/>
    <col min="14867" max="14867" width="18.85546875" style="3" customWidth="1"/>
    <col min="14868" max="14868" width="17.85546875" style="3" bestFit="1" customWidth="1"/>
    <col min="14869" max="15109" width="9.140625" style="3"/>
    <col min="15110" max="15110" width="79.28515625" style="3" bestFit="1" customWidth="1"/>
    <col min="15111" max="15111" width="20.140625" style="3" customWidth="1"/>
    <col min="15112" max="15112" width="20.5703125" style="3" customWidth="1"/>
    <col min="15113" max="15113" width="17.28515625" style="3" customWidth="1"/>
    <col min="15114" max="15116" width="15" style="3" bestFit="1" customWidth="1"/>
    <col min="15117" max="15117" width="16" style="3" bestFit="1" customWidth="1"/>
    <col min="15118" max="15120" width="15" style="3" bestFit="1" customWidth="1"/>
    <col min="15121" max="15122" width="16" style="3" bestFit="1" customWidth="1"/>
    <col min="15123" max="15123" width="18.85546875" style="3" customWidth="1"/>
    <col min="15124" max="15124" width="17.85546875" style="3" bestFit="1" customWidth="1"/>
    <col min="15125" max="15365" width="9.140625" style="3"/>
    <col min="15366" max="15366" width="79.28515625" style="3" bestFit="1" customWidth="1"/>
    <col min="15367" max="15367" width="20.140625" style="3" customWidth="1"/>
    <col min="15368" max="15368" width="20.5703125" style="3" customWidth="1"/>
    <col min="15369" max="15369" width="17.28515625" style="3" customWidth="1"/>
    <col min="15370" max="15372" width="15" style="3" bestFit="1" customWidth="1"/>
    <col min="15373" max="15373" width="16" style="3" bestFit="1" customWidth="1"/>
    <col min="15374" max="15376" width="15" style="3" bestFit="1" customWidth="1"/>
    <col min="15377" max="15378" width="16" style="3" bestFit="1" customWidth="1"/>
    <col min="15379" max="15379" width="18.85546875" style="3" customWidth="1"/>
    <col min="15380" max="15380" width="17.85546875" style="3" bestFit="1" customWidth="1"/>
    <col min="15381" max="15621" width="9.140625" style="3"/>
    <col min="15622" max="15622" width="79.28515625" style="3" bestFit="1" customWidth="1"/>
    <col min="15623" max="15623" width="20.140625" style="3" customWidth="1"/>
    <col min="15624" max="15624" width="20.5703125" style="3" customWidth="1"/>
    <col min="15625" max="15625" width="17.28515625" style="3" customWidth="1"/>
    <col min="15626" max="15628" width="15" style="3" bestFit="1" customWidth="1"/>
    <col min="15629" max="15629" width="16" style="3" bestFit="1" customWidth="1"/>
    <col min="15630" max="15632" width="15" style="3" bestFit="1" customWidth="1"/>
    <col min="15633" max="15634" width="16" style="3" bestFit="1" customWidth="1"/>
    <col min="15635" max="15635" width="18.85546875" style="3" customWidth="1"/>
    <col min="15636" max="15636" width="17.85546875" style="3" bestFit="1" customWidth="1"/>
    <col min="15637" max="15877" width="9.140625" style="3"/>
    <col min="15878" max="15878" width="79.28515625" style="3" bestFit="1" customWidth="1"/>
    <col min="15879" max="15879" width="20.140625" style="3" customWidth="1"/>
    <col min="15880" max="15880" width="20.5703125" style="3" customWidth="1"/>
    <col min="15881" max="15881" width="17.28515625" style="3" customWidth="1"/>
    <col min="15882" max="15884" width="15" style="3" bestFit="1" customWidth="1"/>
    <col min="15885" max="15885" width="16" style="3" bestFit="1" customWidth="1"/>
    <col min="15886" max="15888" width="15" style="3" bestFit="1" customWidth="1"/>
    <col min="15889" max="15890" width="16" style="3" bestFit="1" customWidth="1"/>
    <col min="15891" max="15891" width="18.85546875" style="3" customWidth="1"/>
    <col min="15892" max="15892" width="17.85546875" style="3" bestFit="1" customWidth="1"/>
    <col min="15893" max="16133" width="9.140625" style="3"/>
    <col min="16134" max="16134" width="79.28515625" style="3" bestFit="1" customWidth="1"/>
    <col min="16135" max="16135" width="20.140625" style="3" customWidth="1"/>
    <col min="16136" max="16136" width="20.5703125" style="3" customWidth="1"/>
    <col min="16137" max="16137" width="17.28515625" style="3" customWidth="1"/>
    <col min="16138" max="16140" width="15" style="3" bestFit="1" customWidth="1"/>
    <col min="16141" max="16141" width="16" style="3" bestFit="1" customWidth="1"/>
    <col min="16142" max="16144" width="15" style="3" bestFit="1" customWidth="1"/>
    <col min="16145" max="16146" width="16" style="3" bestFit="1" customWidth="1"/>
    <col min="16147" max="16147" width="18.85546875" style="3" customWidth="1"/>
    <col min="16148" max="16148" width="17.85546875" style="3" bestFit="1" customWidth="1"/>
    <col min="16149" max="16384" width="9.140625" style="3"/>
  </cols>
  <sheetData>
    <row r="1" spans="1:19" ht="19.5" x14ac:dyDescent="0.3">
      <c r="B1" s="63" t="s">
        <v>0</v>
      </c>
      <c r="C1" s="63"/>
      <c r="D1" s="63"/>
      <c r="E1" s="63"/>
      <c r="F1" s="63"/>
      <c r="G1" s="63"/>
      <c r="H1" s="63"/>
      <c r="I1" s="63"/>
      <c r="J1" s="63"/>
      <c r="K1" s="59"/>
      <c r="L1" s="59"/>
      <c r="M1" s="59"/>
      <c r="N1" s="59"/>
      <c r="O1" s="59"/>
      <c r="P1" s="59"/>
      <c r="Q1" s="59"/>
      <c r="R1" s="2"/>
      <c r="S1" s="29"/>
    </row>
    <row r="2" spans="1:19" ht="19.5" x14ac:dyDescent="0.3">
      <c r="B2" s="63" t="s">
        <v>85</v>
      </c>
      <c r="C2" s="63"/>
      <c r="D2" s="63"/>
      <c r="E2" s="63"/>
      <c r="F2" s="63"/>
      <c r="G2" s="63"/>
      <c r="H2" s="63"/>
      <c r="I2" s="63"/>
      <c r="J2" s="63"/>
      <c r="K2" s="59"/>
      <c r="L2" s="59"/>
      <c r="M2" s="59"/>
      <c r="N2" s="59"/>
      <c r="O2" s="59"/>
      <c r="P2" s="59"/>
      <c r="Q2" s="59"/>
      <c r="R2" s="2"/>
      <c r="S2" s="29"/>
    </row>
    <row r="3" spans="1:19" ht="19.5" x14ac:dyDescent="0.3">
      <c r="B3" s="63" t="s">
        <v>1</v>
      </c>
      <c r="C3" s="63"/>
      <c r="D3" s="63"/>
      <c r="E3" s="63"/>
      <c r="F3" s="63"/>
      <c r="G3" s="63"/>
      <c r="H3" s="63"/>
      <c r="I3" s="63"/>
      <c r="J3" s="63"/>
      <c r="K3" s="59"/>
      <c r="L3" s="59"/>
      <c r="M3" s="59"/>
      <c r="N3" s="59"/>
      <c r="O3" s="59"/>
      <c r="P3" s="59"/>
      <c r="Q3" s="59"/>
      <c r="R3" s="2"/>
      <c r="S3" s="29"/>
    </row>
    <row r="4" spans="1:19" ht="19.5" x14ac:dyDescent="0.3">
      <c r="B4" s="63" t="s">
        <v>2</v>
      </c>
      <c r="C4" s="63"/>
      <c r="D4" s="63"/>
      <c r="E4" s="63"/>
      <c r="F4" s="63"/>
      <c r="G4" s="63"/>
      <c r="H4" s="63"/>
      <c r="I4" s="63"/>
      <c r="J4" s="63"/>
      <c r="K4" s="59"/>
      <c r="L4" s="59"/>
      <c r="M4" s="59"/>
      <c r="N4" s="59"/>
      <c r="O4" s="59"/>
      <c r="P4" s="59"/>
      <c r="Q4" s="59"/>
      <c r="R4" s="2"/>
      <c r="S4" s="29"/>
    </row>
    <row r="6" spans="1:19" ht="6.75" customHeight="1" x14ac:dyDescent="0.25"/>
    <row r="7" spans="1:19" s="6" customFormat="1" ht="30" x14ac:dyDescent="0.25">
      <c r="A7" s="4" t="s">
        <v>3</v>
      </c>
      <c r="B7" s="30" t="s">
        <v>4</v>
      </c>
      <c r="C7" s="30" t="s">
        <v>92</v>
      </c>
      <c r="D7" s="5" t="s">
        <v>5</v>
      </c>
      <c r="E7" s="5" t="s">
        <v>86</v>
      </c>
      <c r="F7" s="5" t="s">
        <v>87</v>
      </c>
      <c r="G7" s="5" t="s">
        <v>88</v>
      </c>
      <c r="H7" s="5" t="s">
        <v>90</v>
      </c>
      <c r="I7" s="5" t="s">
        <v>97</v>
      </c>
      <c r="J7" s="5" t="s">
        <v>6</v>
      </c>
    </row>
    <row r="8" spans="1:19" x14ac:dyDescent="0.25">
      <c r="A8" s="44" t="s">
        <v>7</v>
      </c>
      <c r="B8" s="39">
        <f t="shared" ref="B8:J8" si="0">B9+B15+B25+B34+B42+B50+B59</f>
        <v>3366336226</v>
      </c>
      <c r="C8" s="39">
        <f t="shared" si="0"/>
        <v>0</v>
      </c>
      <c r="D8" s="39">
        <f t="shared" si="0"/>
        <v>61559469.07</v>
      </c>
      <c r="E8" s="39">
        <f t="shared" si="0"/>
        <v>179774952.59999999</v>
      </c>
      <c r="F8" s="39">
        <f t="shared" si="0"/>
        <v>132478393.69</v>
      </c>
      <c r="G8" s="39">
        <f t="shared" si="0"/>
        <v>131145845.48</v>
      </c>
      <c r="H8" s="39">
        <f t="shared" si="0"/>
        <v>104579674.88</v>
      </c>
      <c r="I8" s="39">
        <f t="shared" si="0"/>
        <v>105340718.05</v>
      </c>
      <c r="J8" s="38">
        <f t="shared" si="0"/>
        <v>714879053.76999986</v>
      </c>
      <c r="S8" s="3"/>
    </row>
    <row r="9" spans="1:19" x14ac:dyDescent="0.25">
      <c r="A9" s="7" t="s">
        <v>8</v>
      </c>
      <c r="B9" s="8">
        <f>SUM(B10:B14)</f>
        <v>1036115981</v>
      </c>
      <c r="C9" s="8"/>
      <c r="D9" s="17">
        <f>SUM(D10:D14)</f>
        <v>53575313.439999998</v>
      </c>
      <c r="E9" s="17">
        <v>63552557.729999997</v>
      </c>
      <c r="F9" s="17">
        <v>65869863.93</v>
      </c>
      <c r="G9" s="17">
        <v>100889734.78</v>
      </c>
      <c r="H9" s="17">
        <f t="shared" ref="H9:J9" si="1">SUM(H10:H14)</f>
        <v>62636034.539999999</v>
      </c>
      <c r="I9" s="17">
        <f t="shared" si="1"/>
        <v>63543319.469999999</v>
      </c>
      <c r="J9" s="9">
        <f t="shared" si="1"/>
        <v>410066823.88999999</v>
      </c>
      <c r="S9" s="3"/>
    </row>
    <row r="10" spans="1:19" x14ac:dyDescent="0.25">
      <c r="A10" s="10" t="s">
        <v>9</v>
      </c>
      <c r="B10" s="11">
        <v>746102501</v>
      </c>
      <c r="C10" s="11"/>
      <c r="D10" s="13">
        <v>44275366.670000002</v>
      </c>
      <c r="E10" s="13">
        <v>52745075</v>
      </c>
      <c r="F10" s="13">
        <v>54915275.969999999</v>
      </c>
      <c r="G10" s="13">
        <v>55174794.93</v>
      </c>
      <c r="H10" s="13">
        <v>51891005.329999998</v>
      </c>
      <c r="I10" s="13">
        <v>52908016.5</v>
      </c>
      <c r="J10" s="12">
        <f>SUM(D10:I10)</f>
        <v>311909534.39999998</v>
      </c>
      <c r="S10" s="3"/>
    </row>
    <row r="11" spans="1:19" x14ac:dyDescent="0.25">
      <c r="A11" s="10" t="s">
        <v>10</v>
      </c>
      <c r="B11" s="11">
        <v>200563889</v>
      </c>
      <c r="C11" s="11"/>
      <c r="D11" s="13">
        <v>2784700</v>
      </c>
      <c r="E11" s="13">
        <v>3498700</v>
      </c>
      <c r="F11" s="13">
        <v>3802200</v>
      </c>
      <c r="G11" s="13">
        <v>37693707.079999998</v>
      </c>
      <c r="H11" s="13">
        <v>3154800</v>
      </c>
      <c r="I11" s="13">
        <v>3139800</v>
      </c>
      <c r="J11" s="12">
        <f t="shared" ref="J11:J41" si="2">SUM(D11:I11)</f>
        <v>54073907.079999998</v>
      </c>
      <c r="S11" s="3"/>
    </row>
    <row r="12" spans="1:19" x14ac:dyDescent="0.25">
      <c r="A12" s="10" t="s">
        <v>11</v>
      </c>
      <c r="B12" s="11">
        <v>0</v>
      </c>
      <c r="C12" s="11"/>
      <c r="D12" s="13">
        <v>0</v>
      </c>
      <c r="E12" s="13"/>
      <c r="F12" s="13">
        <v>0</v>
      </c>
      <c r="G12" s="13"/>
      <c r="H12" s="13">
        <v>0</v>
      </c>
      <c r="I12" s="13"/>
      <c r="J12" s="12">
        <f t="shared" si="2"/>
        <v>0</v>
      </c>
      <c r="S12" s="3"/>
    </row>
    <row r="13" spans="1:19" x14ac:dyDescent="0.25">
      <c r="A13" s="10" t="s">
        <v>12</v>
      </c>
      <c r="B13" s="11">
        <v>4000000</v>
      </c>
      <c r="C13" s="11"/>
      <c r="D13" s="13">
        <v>0</v>
      </c>
      <c r="E13" s="13"/>
      <c r="H13" s="13">
        <v>0</v>
      </c>
      <c r="I13" s="13"/>
      <c r="J13" s="12">
        <f t="shared" si="2"/>
        <v>0</v>
      </c>
      <c r="S13" s="3"/>
    </row>
    <row r="14" spans="1:19" x14ac:dyDescent="0.25">
      <c r="A14" s="10" t="s">
        <v>13</v>
      </c>
      <c r="B14" s="11">
        <v>85449591</v>
      </c>
      <c r="C14" s="11"/>
      <c r="D14" s="13">
        <v>6515246.7699999996</v>
      </c>
      <c r="E14" s="13">
        <v>7308782.7300000004</v>
      </c>
      <c r="F14" s="13">
        <v>7152387.96</v>
      </c>
      <c r="G14" s="13">
        <v>8021232.7699999996</v>
      </c>
      <c r="H14" s="13">
        <v>7590229.21</v>
      </c>
      <c r="I14" s="13">
        <v>7495502.9699999997</v>
      </c>
      <c r="J14" s="12">
        <f t="shared" si="2"/>
        <v>44083382.409999996</v>
      </c>
      <c r="S14" s="3"/>
    </row>
    <row r="15" spans="1:19" s="14" customFormat="1" x14ac:dyDescent="0.25">
      <c r="A15" s="36" t="s">
        <v>14</v>
      </c>
      <c r="B15" s="37">
        <f>SUM(B16:B24)</f>
        <v>1148980033</v>
      </c>
      <c r="C15" s="37">
        <f>SUM(C16:C24)</f>
        <v>0</v>
      </c>
      <c r="D15" s="32">
        <f>SUM(D16:D23)</f>
        <v>1402923.24</v>
      </c>
      <c r="E15" s="32">
        <f>SUM(E16:E24)</f>
        <v>40501583.269999996</v>
      </c>
      <c r="F15" s="32">
        <f>SUM(F16:F24)</f>
        <v>9423952.0099999998</v>
      </c>
      <c r="G15" s="32">
        <f>SUM(G16:G24)</f>
        <v>3586064.52</v>
      </c>
      <c r="H15" s="32">
        <f>SUM(H16:H24)</f>
        <v>15311612.25</v>
      </c>
      <c r="I15" s="32">
        <f>SUM(I16:I24)</f>
        <v>8018733.75</v>
      </c>
      <c r="J15" s="23">
        <f t="shared" ref="J15" si="3">SUM(J16:J24)</f>
        <v>78244869.039999992</v>
      </c>
    </row>
    <row r="16" spans="1:19" x14ac:dyDescent="0.25">
      <c r="A16" s="15" t="s">
        <v>15</v>
      </c>
      <c r="B16" s="11">
        <v>46977800</v>
      </c>
      <c r="C16" s="11"/>
      <c r="D16" s="13">
        <v>492990.04</v>
      </c>
      <c r="E16" s="13">
        <v>715865.67</v>
      </c>
      <c r="F16" s="13">
        <v>681992.03</v>
      </c>
      <c r="G16" s="13">
        <v>538768.06000000006</v>
      </c>
      <c r="H16" s="13">
        <v>1142435.31</v>
      </c>
      <c r="I16" s="13">
        <v>3352503.33</v>
      </c>
      <c r="J16" s="12">
        <f t="shared" si="2"/>
        <v>6924554.4399999995</v>
      </c>
      <c r="S16" s="3"/>
    </row>
    <row r="17" spans="1:19" x14ac:dyDescent="0.25">
      <c r="A17" s="15" t="s">
        <v>16</v>
      </c>
      <c r="B17" s="11">
        <v>24360136</v>
      </c>
      <c r="C17" s="11"/>
      <c r="D17" s="13">
        <v>0</v>
      </c>
      <c r="E17" s="13">
        <v>0</v>
      </c>
      <c r="F17" s="13">
        <v>0</v>
      </c>
      <c r="G17" s="13">
        <v>507885.5</v>
      </c>
      <c r="H17" s="13">
        <v>743400</v>
      </c>
      <c r="I17" s="13">
        <v>724579</v>
      </c>
      <c r="J17" s="12">
        <f t="shared" si="2"/>
        <v>1975864.5</v>
      </c>
      <c r="S17" s="3"/>
    </row>
    <row r="18" spans="1:19" x14ac:dyDescent="0.25">
      <c r="A18" s="15" t="s">
        <v>17</v>
      </c>
      <c r="B18" s="11">
        <v>35842218</v>
      </c>
      <c r="C18" s="11"/>
      <c r="D18" s="13">
        <v>0</v>
      </c>
      <c r="E18" s="13">
        <v>569550</v>
      </c>
      <c r="F18" s="13">
        <v>1961050</v>
      </c>
      <c r="G18" s="13">
        <v>323100</v>
      </c>
      <c r="H18" s="13">
        <v>1543450</v>
      </c>
      <c r="I18" s="13">
        <v>841650</v>
      </c>
      <c r="J18" s="12">
        <f t="shared" si="2"/>
        <v>5238800</v>
      </c>
      <c r="S18" s="3"/>
    </row>
    <row r="19" spans="1:19" x14ac:dyDescent="0.25">
      <c r="A19" s="16" t="s">
        <v>18</v>
      </c>
      <c r="B19" s="11">
        <v>11362167</v>
      </c>
      <c r="C19" s="11"/>
      <c r="D19" s="13">
        <v>0</v>
      </c>
      <c r="E19" s="13">
        <v>0</v>
      </c>
      <c r="F19" s="13">
        <v>0</v>
      </c>
      <c r="G19" s="13">
        <v>0</v>
      </c>
      <c r="H19" s="13">
        <v>0</v>
      </c>
      <c r="I19" s="13"/>
      <c r="J19" s="12">
        <f t="shared" si="2"/>
        <v>0</v>
      </c>
      <c r="S19" s="3"/>
    </row>
    <row r="20" spans="1:19" x14ac:dyDescent="0.25">
      <c r="A20" s="15" t="s">
        <v>19</v>
      </c>
      <c r="B20" s="11">
        <v>65837528</v>
      </c>
      <c r="C20" s="11"/>
      <c r="D20" s="13">
        <v>0</v>
      </c>
      <c r="E20" s="13">
        <v>11128399.32</v>
      </c>
      <c r="F20" s="13">
        <v>0</v>
      </c>
      <c r="G20" s="13">
        <v>0</v>
      </c>
      <c r="H20" s="13">
        <v>0</v>
      </c>
      <c r="I20" s="13"/>
      <c r="J20" s="12">
        <f t="shared" si="2"/>
        <v>11128399.32</v>
      </c>
      <c r="S20" s="3"/>
    </row>
    <row r="21" spans="1:19" x14ac:dyDescent="0.25">
      <c r="A21" s="15" t="s">
        <v>20</v>
      </c>
      <c r="B21" s="11">
        <v>18485000</v>
      </c>
      <c r="C21" s="11"/>
      <c r="D21" s="13">
        <v>909933.2</v>
      </c>
      <c r="E21" s="13">
        <v>714644.92</v>
      </c>
      <c r="F21" s="13">
        <v>1412856.76</v>
      </c>
      <c r="G21" s="13">
        <v>997276.6</v>
      </c>
      <c r="H21" s="13">
        <v>1010458.96</v>
      </c>
      <c r="I21" s="13">
        <v>1047173.96</v>
      </c>
      <c r="J21" s="12">
        <f t="shared" si="2"/>
        <v>6092344.3999999994</v>
      </c>
      <c r="S21" s="3"/>
    </row>
    <row r="22" spans="1:19" ht="30" x14ac:dyDescent="0.25">
      <c r="A22" s="15" t="s">
        <v>21</v>
      </c>
      <c r="B22" s="11">
        <v>35711159</v>
      </c>
      <c r="C22" s="11"/>
      <c r="D22" s="13">
        <v>0</v>
      </c>
      <c r="E22" s="13">
        <v>392181.32</v>
      </c>
      <c r="F22" s="13">
        <v>456032.76</v>
      </c>
      <c r="G22" s="13">
        <v>461549.36</v>
      </c>
      <c r="H22" s="13">
        <v>210857.62</v>
      </c>
      <c r="I22" s="13">
        <v>317825.96000000002</v>
      </c>
      <c r="J22" s="12">
        <f t="shared" si="2"/>
        <v>1838447.02</v>
      </c>
      <c r="S22" s="3"/>
    </row>
    <row r="23" spans="1:19" ht="30" x14ac:dyDescent="0.25">
      <c r="A23" s="15" t="s">
        <v>22</v>
      </c>
      <c r="B23" s="11">
        <v>785173833</v>
      </c>
      <c r="C23" s="11"/>
      <c r="D23" s="13">
        <v>0</v>
      </c>
      <c r="E23" s="13">
        <v>26331442.239999998</v>
      </c>
      <c r="F23" s="13">
        <v>4704199.46</v>
      </c>
      <c r="G23" s="13">
        <v>679782</v>
      </c>
      <c r="H23" s="13">
        <v>9265053.8399999999</v>
      </c>
      <c r="I23" s="13">
        <v>53000</v>
      </c>
      <c r="J23" s="12">
        <f t="shared" si="2"/>
        <v>41033477.539999999</v>
      </c>
      <c r="S23" s="3"/>
    </row>
    <row r="24" spans="1:19" x14ac:dyDescent="0.25">
      <c r="A24" s="15" t="s">
        <v>23</v>
      </c>
      <c r="B24" s="11">
        <v>125230192</v>
      </c>
      <c r="C24" s="11"/>
      <c r="D24" s="13">
        <v>0</v>
      </c>
      <c r="E24" s="13">
        <v>649499.80000000005</v>
      </c>
      <c r="F24" s="13">
        <v>207821</v>
      </c>
      <c r="G24" s="13">
        <v>77703</v>
      </c>
      <c r="H24" s="13">
        <v>1395956.52</v>
      </c>
      <c r="I24" s="13">
        <v>1682001.5</v>
      </c>
      <c r="J24" s="12">
        <f t="shared" si="2"/>
        <v>4012981.8200000003</v>
      </c>
      <c r="S24" s="3"/>
    </row>
    <row r="25" spans="1:19" s="14" customFormat="1" x14ac:dyDescent="0.25">
      <c r="A25" s="36" t="s">
        <v>24</v>
      </c>
      <c r="B25" s="37">
        <f>SUM(B26:B33)</f>
        <v>117133965</v>
      </c>
      <c r="C25" s="37">
        <f>SUM(C26:C33)</f>
        <v>0</v>
      </c>
      <c r="D25" s="32">
        <f>SUM(D26:D32)</f>
        <v>900000</v>
      </c>
      <c r="E25" s="32">
        <f>SUM(E26:E33)</f>
        <v>1593183.38</v>
      </c>
      <c r="F25" s="32">
        <f>SUM(F26:F33)</f>
        <v>2717186.8400000003</v>
      </c>
      <c r="G25" s="32">
        <f>SUM(G26:G33)</f>
        <v>2449485.84</v>
      </c>
      <c r="H25" s="32">
        <f>SUM(H26:H33)</f>
        <v>1582561.3499999999</v>
      </c>
      <c r="I25" s="32">
        <f>SUM(I26:I33)</f>
        <v>3511981.4899999998</v>
      </c>
      <c r="J25" s="23">
        <f t="shared" ref="J25" si="4">SUM(J26:J33)</f>
        <v>12754398.9</v>
      </c>
    </row>
    <row r="26" spans="1:19" ht="22.5" customHeight="1" x14ac:dyDescent="0.25">
      <c r="A26" s="15" t="s">
        <v>25</v>
      </c>
      <c r="B26" s="11">
        <v>7019306</v>
      </c>
      <c r="C26" s="11"/>
      <c r="D26" s="13">
        <v>0</v>
      </c>
      <c r="E26" s="13">
        <v>269082.42</v>
      </c>
      <c r="F26" s="13">
        <v>68824.91</v>
      </c>
      <c r="G26" s="13">
        <v>177009.47</v>
      </c>
      <c r="H26" s="13">
        <v>330256.64000000001</v>
      </c>
      <c r="I26" s="13">
        <v>230650</v>
      </c>
      <c r="J26" s="12">
        <f t="shared" si="2"/>
        <v>1075823.44</v>
      </c>
      <c r="S26" s="3"/>
    </row>
    <row r="27" spans="1:19" x14ac:dyDescent="0.25">
      <c r="A27" s="15" t="s">
        <v>26</v>
      </c>
      <c r="B27" s="11">
        <v>10401342</v>
      </c>
      <c r="C27" s="11"/>
      <c r="D27" s="13">
        <v>0</v>
      </c>
      <c r="E27" s="13">
        <v>62439.65</v>
      </c>
      <c r="F27" s="13">
        <v>0</v>
      </c>
      <c r="G27" s="13"/>
      <c r="H27" s="13">
        <v>33276</v>
      </c>
      <c r="I27" s="13"/>
      <c r="J27" s="12">
        <f t="shared" si="2"/>
        <v>95715.65</v>
      </c>
      <c r="S27" s="3"/>
    </row>
    <row r="28" spans="1:19" x14ac:dyDescent="0.25">
      <c r="A28" s="15" t="s">
        <v>27</v>
      </c>
      <c r="B28" s="11">
        <v>1913427</v>
      </c>
      <c r="C28" s="11"/>
      <c r="D28" s="13">
        <v>0</v>
      </c>
      <c r="E28" s="13">
        <v>255588.71</v>
      </c>
      <c r="F28" s="13">
        <v>0</v>
      </c>
      <c r="G28" s="13"/>
      <c r="H28" s="13">
        <v>0</v>
      </c>
      <c r="I28" s="13"/>
      <c r="J28" s="12">
        <f t="shared" si="2"/>
        <v>255588.71</v>
      </c>
      <c r="S28" s="3"/>
    </row>
    <row r="29" spans="1:19" x14ac:dyDescent="0.25">
      <c r="A29" s="15" t="s">
        <v>28</v>
      </c>
      <c r="B29" s="11">
        <v>7440000</v>
      </c>
      <c r="C29" s="11"/>
      <c r="D29" s="13">
        <v>0</v>
      </c>
      <c r="E29" s="13">
        <v>0</v>
      </c>
      <c r="F29" s="13">
        <v>0</v>
      </c>
      <c r="G29" s="13"/>
      <c r="H29" s="13">
        <v>0</v>
      </c>
      <c r="I29" s="13"/>
      <c r="J29" s="12">
        <f t="shared" si="2"/>
        <v>0</v>
      </c>
      <c r="S29" s="3"/>
    </row>
    <row r="30" spans="1:19" x14ac:dyDescent="0.25">
      <c r="A30" s="15" t="s">
        <v>29</v>
      </c>
      <c r="B30" s="11">
        <v>3356102</v>
      </c>
      <c r="C30" s="11"/>
      <c r="D30" s="13">
        <v>0</v>
      </c>
      <c r="E30" s="13">
        <v>0</v>
      </c>
      <c r="F30" s="13">
        <v>486240</v>
      </c>
      <c r="G30" s="13"/>
      <c r="H30" s="13">
        <v>0</v>
      </c>
      <c r="I30" s="13"/>
      <c r="J30" s="12">
        <f t="shared" si="2"/>
        <v>486240</v>
      </c>
      <c r="S30" s="3"/>
    </row>
    <row r="31" spans="1:19" ht="30" x14ac:dyDescent="0.25">
      <c r="A31" s="15" t="s">
        <v>30</v>
      </c>
      <c r="B31" s="11">
        <v>10488755</v>
      </c>
      <c r="C31" s="11"/>
      <c r="D31" s="13">
        <v>0</v>
      </c>
      <c r="E31" s="13">
        <v>8496</v>
      </c>
      <c r="F31" s="13">
        <v>302875.42</v>
      </c>
      <c r="G31" s="13">
        <v>6046.32</v>
      </c>
      <c r="H31" s="13">
        <v>70654.86</v>
      </c>
      <c r="I31" s="13">
        <v>79567.399999999994</v>
      </c>
      <c r="J31" s="12">
        <f t="shared" si="2"/>
        <v>467640</v>
      </c>
      <c r="S31" s="3"/>
    </row>
    <row r="32" spans="1:19" ht="30" x14ac:dyDescent="0.25">
      <c r="A32" s="15" t="s">
        <v>31</v>
      </c>
      <c r="B32" s="11">
        <v>46401719</v>
      </c>
      <c r="C32" s="11"/>
      <c r="D32" s="13">
        <v>900000</v>
      </c>
      <c r="E32" s="13">
        <v>330242.96999999997</v>
      </c>
      <c r="F32" s="13">
        <v>1610557.83</v>
      </c>
      <c r="G32" s="13">
        <v>2207194.0499999998</v>
      </c>
      <c r="H32" s="13">
        <v>776521.63</v>
      </c>
      <c r="I32" s="13">
        <v>3111830.09</v>
      </c>
      <c r="J32" s="12">
        <f t="shared" si="2"/>
        <v>8936346.5700000003</v>
      </c>
      <c r="S32" s="3"/>
    </row>
    <row r="33" spans="1:19" x14ac:dyDescent="0.25">
      <c r="A33" s="15" t="s">
        <v>32</v>
      </c>
      <c r="B33" s="11">
        <v>30113314</v>
      </c>
      <c r="C33" s="11"/>
      <c r="D33" s="13">
        <v>0</v>
      </c>
      <c r="E33" s="13">
        <v>667333.63</v>
      </c>
      <c r="F33" s="13">
        <v>248688.68</v>
      </c>
      <c r="G33" s="13">
        <v>59236</v>
      </c>
      <c r="H33" s="13">
        <v>371852.22</v>
      </c>
      <c r="I33" s="13">
        <v>89934</v>
      </c>
      <c r="J33" s="12">
        <f t="shared" si="2"/>
        <v>1437044.53</v>
      </c>
      <c r="S33" s="3"/>
    </row>
    <row r="34" spans="1:19" x14ac:dyDescent="0.25">
      <c r="A34" s="36" t="s">
        <v>33</v>
      </c>
      <c r="B34" s="39">
        <f>SUM(B35:B41)</f>
        <v>641685424</v>
      </c>
      <c r="C34" s="39">
        <f>SUM(C35:C41)</f>
        <v>0</v>
      </c>
      <c r="D34" s="32">
        <f>SUM(D36:D41)</f>
        <v>5681232.3899999997</v>
      </c>
      <c r="E34" s="32">
        <f>SUM(E36:E41)</f>
        <v>73755089.150000006</v>
      </c>
      <c r="F34" s="32">
        <f>SUM(F35:F40)</f>
        <v>53931721.840000004</v>
      </c>
      <c r="G34" s="32">
        <f>SUM(G35:G40)</f>
        <v>24220560.34</v>
      </c>
      <c r="H34" s="32">
        <f>SUM(H35:H40)</f>
        <v>25033560.34</v>
      </c>
      <c r="I34" s="32">
        <f>SUM(I35:I40)</f>
        <v>30127423.34</v>
      </c>
      <c r="J34" s="23">
        <f>SUM(J35:J41)</f>
        <v>212749587.40000001</v>
      </c>
      <c r="S34" s="3"/>
    </row>
    <row r="35" spans="1:19" x14ac:dyDescent="0.25">
      <c r="A35" s="15" t="s">
        <v>34</v>
      </c>
      <c r="B35" s="11">
        <v>31468668</v>
      </c>
      <c r="C35" s="11"/>
      <c r="D35" s="13">
        <v>0</v>
      </c>
      <c r="E35" s="13">
        <v>0</v>
      </c>
      <c r="F35" s="13">
        <v>5198594.5</v>
      </c>
      <c r="G35" s="13">
        <v>148000</v>
      </c>
      <c r="H35" s="13">
        <v>0</v>
      </c>
      <c r="I35" s="13">
        <v>5212303</v>
      </c>
      <c r="J35" s="12">
        <f t="shared" si="2"/>
        <v>10558897.5</v>
      </c>
      <c r="S35" s="3"/>
    </row>
    <row r="36" spans="1:19" ht="30" x14ac:dyDescent="0.25">
      <c r="A36" s="15" t="s">
        <v>35</v>
      </c>
      <c r="B36" s="11">
        <v>305716756</v>
      </c>
      <c r="C36" s="11"/>
      <c r="D36" s="13">
        <v>4062581</v>
      </c>
      <c r="E36" s="13">
        <v>38417186.68</v>
      </c>
      <c r="F36" s="13">
        <v>32066461.34</v>
      </c>
      <c r="G36" s="13">
        <v>24072560.34</v>
      </c>
      <c r="H36" s="13">
        <v>25033560.34</v>
      </c>
      <c r="I36" s="13">
        <v>24915120.34</v>
      </c>
      <c r="J36" s="12">
        <f t="shared" si="2"/>
        <v>148567470.03999999</v>
      </c>
      <c r="S36" s="3"/>
    </row>
    <row r="37" spans="1:19" ht="30" x14ac:dyDescent="0.25">
      <c r="A37" s="15" t="s">
        <v>36</v>
      </c>
      <c r="B37" s="31">
        <v>0</v>
      </c>
      <c r="D37" s="13">
        <v>0</v>
      </c>
      <c r="E37" s="13">
        <v>0</v>
      </c>
      <c r="F37" s="13">
        <v>0</v>
      </c>
      <c r="G37" s="13"/>
      <c r="H37" s="13">
        <v>0</v>
      </c>
      <c r="I37" s="13"/>
      <c r="J37" s="12">
        <f t="shared" si="2"/>
        <v>0</v>
      </c>
      <c r="S37" s="3"/>
    </row>
    <row r="38" spans="1:19" ht="30" x14ac:dyDescent="0.25">
      <c r="A38" s="15" t="s">
        <v>37</v>
      </c>
      <c r="B38" s="31">
        <v>0</v>
      </c>
      <c r="D38" s="13">
        <v>0</v>
      </c>
      <c r="E38" s="13">
        <v>0</v>
      </c>
      <c r="F38" s="13">
        <v>16666666</v>
      </c>
      <c r="G38" s="13"/>
      <c r="H38" s="13">
        <v>0</v>
      </c>
      <c r="I38" s="13"/>
      <c r="J38" s="12">
        <f t="shared" si="2"/>
        <v>16666666</v>
      </c>
      <c r="S38" s="3"/>
    </row>
    <row r="39" spans="1:19" ht="30" x14ac:dyDescent="0.25">
      <c r="A39" s="15" t="s">
        <v>38</v>
      </c>
      <c r="B39" s="31">
        <v>0</v>
      </c>
      <c r="D39" s="13">
        <v>0</v>
      </c>
      <c r="E39" s="13">
        <v>0</v>
      </c>
      <c r="F39" s="13"/>
      <c r="G39" s="13"/>
      <c r="H39" s="13">
        <v>0</v>
      </c>
      <c r="I39" s="13"/>
      <c r="J39" s="12">
        <f t="shared" si="2"/>
        <v>0</v>
      </c>
      <c r="S39" s="3"/>
    </row>
    <row r="40" spans="1:19" x14ac:dyDescent="0.25">
      <c r="A40" s="15" t="s">
        <v>39</v>
      </c>
      <c r="B40" s="11">
        <v>4500000</v>
      </c>
      <c r="C40" s="11"/>
      <c r="D40" s="13">
        <v>1618651.39</v>
      </c>
      <c r="E40" s="13">
        <v>2004570.47</v>
      </c>
      <c r="F40" s="13"/>
      <c r="G40" s="13"/>
      <c r="H40" s="13">
        <v>0</v>
      </c>
      <c r="I40" s="13"/>
      <c r="J40" s="12">
        <f t="shared" si="2"/>
        <v>3623221.86</v>
      </c>
      <c r="S40" s="3"/>
    </row>
    <row r="41" spans="1:19" ht="30" x14ac:dyDescent="0.25">
      <c r="A41" s="15" t="s">
        <v>40</v>
      </c>
      <c r="B41" s="11">
        <v>300000000</v>
      </c>
      <c r="C41" s="11"/>
      <c r="D41" s="13">
        <v>0</v>
      </c>
      <c r="E41" s="13">
        <v>33333332</v>
      </c>
      <c r="F41" s="13"/>
      <c r="G41" s="13"/>
      <c r="H41" s="13">
        <v>0</v>
      </c>
      <c r="I41" s="13"/>
      <c r="J41" s="12">
        <f t="shared" si="2"/>
        <v>33333332</v>
      </c>
      <c r="S41" s="3"/>
    </row>
    <row r="42" spans="1:19" s="14" customFormat="1" x14ac:dyDescent="0.25">
      <c r="A42" s="36" t="s">
        <v>41</v>
      </c>
      <c r="B42" s="39">
        <f>SUM(B43:B49)</f>
        <v>0</v>
      </c>
      <c r="C42" s="39"/>
      <c r="D42" s="32"/>
      <c r="E42" s="32"/>
      <c r="F42" s="32"/>
      <c r="G42" s="32"/>
      <c r="H42" s="32"/>
      <c r="I42" s="32"/>
      <c r="J42" s="23">
        <f t="shared" ref="J42" si="5">SUM(D42:D42)</f>
        <v>0</v>
      </c>
    </row>
    <row r="43" spans="1:19" x14ac:dyDescent="0.25">
      <c r="A43" s="15" t="s">
        <v>42</v>
      </c>
      <c r="B43" s="31">
        <v>0</v>
      </c>
      <c r="D43" s="13">
        <v>0</v>
      </c>
      <c r="E43" s="13">
        <v>0</v>
      </c>
      <c r="F43" s="13"/>
      <c r="G43" s="13"/>
      <c r="H43" s="13"/>
      <c r="I43" s="13"/>
      <c r="J43" s="12">
        <f t="shared" ref="J43:J74" si="6">SUM(D43:F43)</f>
        <v>0</v>
      </c>
      <c r="S43" s="3"/>
    </row>
    <row r="44" spans="1:19" ht="30" x14ac:dyDescent="0.25">
      <c r="A44" s="15" t="s">
        <v>43</v>
      </c>
      <c r="B44" s="11">
        <v>0</v>
      </c>
      <c r="C44" s="11"/>
      <c r="D44" s="13">
        <v>0</v>
      </c>
      <c r="E44" s="13">
        <v>0</v>
      </c>
      <c r="F44" s="13"/>
      <c r="G44" s="13"/>
      <c r="H44" s="13"/>
      <c r="I44" s="13"/>
      <c r="J44" s="12">
        <f t="shared" si="6"/>
        <v>0</v>
      </c>
      <c r="S44" s="3"/>
    </row>
    <row r="45" spans="1:19" ht="30" x14ac:dyDescent="0.25">
      <c r="A45" s="15" t="s">
        <v>44</v>
      </c>
      <c r="B45" s="31">
        <v>0</v>
      </c>
      <c r="D45" s="13">
        <v>0</v>
      </c>
      <c r="E45" s="13">
        <v>0</v>
      </c>
      <c r="F45" s="13"/>
      <c r="G45" s="13"/>
      <c r="H45" s="13"/>
      <c r="I45" s="13"/>
      <c r="J45" s="12">
        <f t="shared" si="6"/>
        <v>0</v>
      </c>
      <c r="S45" s="3"/>
    </row>
    <row r="46" spans="1:19" ht="30" x14ac:dyDescent="0.25">
      <c r="A46" s="15" t="s">
        <v>45</v>
      </c>
      <c r="B46" s="31">
        <v>0</v>
      </c>
      <c r="D46" s="13">
        <v>0</v>
      </c>
      <c r="E46" s="13">
        <v>0</v>
      </c>
      <c r="F46" s="13"/>
      <c r="G46" s="13"/>
      <c r="H46" s="13"/>
      <c r="I46" s="13"/>
      <c r="J46" s="12">
        <f t="shared" si="6"/>
        <v>0</v>
      </c>
      <c r="S46" s="3"/>
    </row>
    <row r="47" spans="1:19" ht="30" x14ac:dyDescent="0.25">
      <c r="A47" s="15" t="s">
        <v>46</v>
      </c>
      <c r="B47" s="31">
        <v>0</v>
      </c>
      <c r="D47" s="13">
        <v>0</v>
      </c>
      <c r="E47" s="13">
        <v>0</v>
      </c>
      <c r="F47" s="13"/>
      <c r="G47" s="13"/>
      <c r="H47" s="13"/>
      <c r="I47" s="13"/>
      <c r="J47" s="12">
        <f t="shared" si="6"/>
        <v>0</v>
      </c>
      <c r="S47" s="3"/>
    </row>
    <row r="48" spans="1:19" x14ac:dyDescent="0.25">
      <c r="A48" s="15" t="s">
        <v>47</v>
      </c>
      <c r="B48" s="31">
        <v>0</v>
      </c>
      <c r="D48" s="13">
        <v>0</v>
      </c>
      <c r="E48" s="13">
        <v>0</v>
      </c>
      <c r="F48" s="13"/>
      <c r="G48" s="13"/>
      <c r="H48" s="13"/>
      <c r="I48" s="13"/>
      <c r="J48" s="12">
        <f t="shared" si="6"/>
        <v>0</v>
      </c>
      <c r="S48" s="3"/>
    </row>
    <row r="49" spans="1:19" ht="30" x14ac:dyDescent="0.25">
      <c r="A49" s="15" t="s">
        <v>48</v>
      </c>
      <c r="B49" s="31">
        <v>0</v>
      </c>
      <c r="D49" s="13">
        <v>0</v>
      </c>
      <c r="E49" s="13">
        <v>0</v>
      </c>
      <c r="F49" s="13"/>
      <c r="G49" s="13"/>
      <c r="H49" s="13"/>
      <c r="I49" s="13"/>
      <c r="J49" s="12">
        <f t="shared" si="6"/>
        <v>0</v>
      </c>
      <c r="S49" s="3"/>
    </row>
    <row r="50" spans="1:19" s="14" customFormat="1" x14ac:dyDescent="0.25">
      <c r="A50" s="36" t="s">
        <v>49</v>
      </c>
      <c r="B50" s="39">
        <f>SUM(B51:B58)</f>
        <v>231920823</v>
      </c>
      <c r="C50" s="39">
        <f>SUM(C51:C58)</f>
        <v>0</v>
      </c>
      <c r="D50" s="32"/>
      <c r="E50" s="32">
        <f>SUM(E51:E57)</f>
        <v>372539.07</v>
      </c>
      <c r="F50" s="32">
        <f>SUM(F51:F57)</f>
        <v>535669.07000000007</v>
      </c>
      <c r="G50" s="32"/>
      <c r="H50" s="32">
        <f>SUM(H51:H56)</f>
        <v>15906.4</v>
      </c>
      <c r="I50" s="32">
        <f>SUM(I51:I56)</f>
        <v>139260</v>
      </c>
      <c r="J50" s="23">
        <f>SUM(J51:J57)</f>
        <v>1063374.54</v>
      </c>
    </row>
    <row r="51" spans="1:19" x14ac:dyDescent="0.25">
      <c r="A51" s="15" t="s">
        <v>50</v>
      </c>
      <c r="B51" s="11">
        <v>17659971</v>
      </c>
      <c r="C51" s="11"/>
      <c r="D51" s="13">
        <v>0</v>
      </c>
      <c r="E51" s="13">
        <v>1753.48</v>
      </c>
      <c r="F51" s="13">
        <v>176692.2</v>
      </c>
      <c r="G51" s="13"/>
      <c r="H51" s="13">
        <v>0</v>
      </c>
      <c r="I51" s="13"/>
      <c r="J51" s="12">
        <f t="shared" ref="J51:J58" si="7">SUM(D51:I51)</f>
        <v>178445.68000000002</v>
      </c>
      <c r="S51" s="3"/>
    </row>
    <row r="52" spans="1:19" ht="30" x14ac:dyDescent="0.25">
      <c r="A52" s="15" t="s">
        <v>51</v>
      </c>
      <c r="B52" s="11">
        <v>411800</v>
      </c>
      <c r="C52" s="11"/>
      <c r="D52" s="13">
        <v>0</v>
      </c>
      <c r="E52" s="13">
        <v>0</v>
      </c>
      <c r="F52" s="13">
        <v>0</v>
      </c>
      <c r="G52" s="13"/>
      <c r="H52" s="13">
        <v>0</v>
      </c>
      <c r="I52" s="13"/>
      <c r="J52" s="12">
        <f t="shared" si="7"/>
        <v>0</v>
      </c>
      <c r="S52" s="3"/>
    </row>
    <row r="53" spans="1:19" ht="30" x14ac:dyDescent="0.25">
      <c r="A53" s="15" t="s">
        <v>52</v>
      </c>
      <c r="B53" s="11">
        <v>5326723</v>
      </c>
      <c r="C53" s="11"/>
      <c r="D53" s="13">
        <v>0</v>
      </c>
      <c r="E53" s="13">
        <v>0</v>
      </c>
      <c r="F53" s="13">
        <v>0</v>
      </c>
      <c r="G53" s="13"/>
      <c r="H53" s="13">
        <v>0</v>
      </c>
      <c r="I53" s="13"/>
      <c r="J53" s="12">
        <f t="shared" si="7"/>
        <v>0</v>
      </c>
      <c r="S53" s="3"/>
    </row>
    <row r="54" spans="1:19" ht="30" x14ac:dyDescent="0.25">
      <c r="A54" s="15" t="s">
        <v>53</v>
      </c>
      <c r="B54" s="11">
        <v>26433700</v>
      </c>
      <c r="C54" s="11"/>
      <c r="D54" s="13">
        <v>0</v>
      </c>
      <c r="E54" s="13">
        <v>0</v>
      </c>
      <c r="F54" s="13">
        <v>13912.2</v>
      </c>
      <c r="G54" s="13"/>
      <c r="H54" s="13">
        <v>12744</v>
      </c>
      <c r="I54" s="13">
        <v>7080</v>
      </c>
      <c r="J54" s="12">
        <f t="shared" si="7"/>
        <v>33736.199999999997</v>
      </c>
      <c r="S54" s="3"/>
    </row>
    <row r="55" spans="1:19" x14ac:dyDescent="0.25">
      <c r="A55" s="15" t="s">
        <v>54</v>
      </c>
      <c r="B55" s="11">
        <v>15203230</v>
      </c>
      <c r="C55" s="11"/>
      <c r="D55" s="13">
        <v>0</v>
      </c>
      <c r="E55" s="13">
        <v>370785.59</v>
      </c>
      <c r="F55" s="13">
        <v>345064.67</v>
      </c>
      <c r="G55" s="13"/>
      <c r="H55" s="13">
        <v>3162.4</v>
      </c>
      <c r="I55" s="13">
        <v>132180</v>
      </c>
      <c r="J55" s="12">
        <f t="shared" si="7"/>
        <v>851192.66</v>
      </c>
      <c r="S55" s="3"/>
    </row>
    <row r="56" spans="1:19" x14ac:dyDescent="0.25">
      <c r="A56" s="15" t="s">
        <v>55</v>
      </c>
      <c r="B56" s="11">
        <v>890836</v>
      </c>
      <c r="C56" s="11"/>
      <c r="D56" s="13">
        <v>0</v>
      </c>
      <c r="E56" s="13">
        <v>0</v>
      </c>
      <c r="F56" s="13"/>
      <c r="G56" s="13"/>
      <c r="H56" s="13">
        <v>0</v>
      </c>
      <c r="I56" s="13"/>
      <c r="J56" s="12">
        <f t="shared" si="7"/>
        <v>0</v>
      </c>
      <c r="S56" s="3"/>
    </row>
    <row r="57" spans="1:19" x14ac:dyDescent="0.25">
      <c r="A57" s="15" t="s">
        <v>56</v>
      </c>
      <c r="B57" s="31">
        <v>840000</v>
      </c>
      <c r="D57" s="13"/>
      <c r="E57" s="13">
        <v>0</v>
      </c>
      <c r="F57" s="13"/>
      <c r="G57" s="13"/>
      <c r="H57" s="13">
        <v>0</v>
      </c>
      <c r="I57" s="13"/>
      <c r="J57" s="12">
        <f t="shared" si="7"/>
        <v>0</v>
      </c>
      <c r="S57" s="3"/>
    </row>
    <row r="58" spans="1:19" ht="30" x14ac:dyDescent="0.25">
      <c r="A58" s="15" t="s">
        <v>57</v>
      </c>
      <c r="B58" s="11">
        <v>165154563</v>
      </c>
      <c r="C58" s="11"/>
      <c r="D58" s="13">
        <v>0</v>
      </c>
      <c r="E58" s="13">
        <v>0</v>
      </c>
      <c r="F58" s="13"/>
      <c r="G58" s="13"/>
      <c r="H58" s="13">
        <v>0</v>
      </c>
      <c r="I58" s="13"/>
      <c r="J58" s="12">
        <f t="shared" si="7"/>
        <v>0</v>
      </c>
      <c r="S58" s="3"/>
    </row>
    <row r="59" spans="1:19" s="14" customFormat="1" x14ac:dyDescent="0.25">
      <c r="A59" s="40" t="s">
        <v>58</v>
      </c>
      <c r="B59" s="39">
        <f>SUM(B60:B61)</f>
        <v>190500000</v>
      </c>
      <c r="C59" s="39">
        <f>SUM(C60:C61)</f>
        <v>0</v>
      </c>
      <c r="D59" s="32"/>
      <c r="E59" s="32"/>
      <c r="F59" s="32"/>
      <c r="G59" s="32"/>
      <c r="H59" s="32"/>
      <c r="I59" s="32"/>
      <c r="J59" s="41">
        <f>SUM(J60:J61)</f>
        <v>0</v>
      </c>
    </row>
    <row r="60" spans="1:19" x14ac:dyDescent="0.25">
      <c r="A60" s="19" t="s">
        <v>59</v>
      </c>
      <c r="B60" s="11">
        <v>15500000</v>
      </c>
      <c r="C60" s="11"/>
      <c r="D60" s="13"/>
      <c r="E60" s="13">
        <v>0</v>
      </c>
      <c r="F60" s="13"/>
      <c r="G60" s="13"/>
      <c r="H60" s="13">
        <v>0</v>
      </c>
      <c r="I60" s="13"/>
      <c r="J60" s="12">
        <f t="shared" si="6"/>
        <v>0</v>
      </c>
      <c r="S60" s="3"/>
    </row>
    <row r="61" spans="1:19" x14ac:dyDescent="0.25">
      <c r="A61" s="19" t="s">
        <v>60</v>
      </c>
      <c r="B61" s="11">
        <v>175000000</v>
      </c>
      <c r="C61" s="11"/>
      <c r="D61" s="13"/>
      <c r="E61" s="13">
        <v>0</v>
      </c>
      <c r="F61" s="13"/>
      <c r="G61" s="13"/>
      <c r="H61" s="13">
        <v>0</v>
      </c>
      <c r="I61" s="13"/>
      <c r="J61" s="12">
        <f t="shared" si="6"/>
        <v>0</v>
      </c>
      <c r="S61" s="3"/>
    </row>
    <row r="62" spans="1:19" s="14" customFormat="1" ht="30" x14ac:dyDescent="0.25">
      <c r="A62" s="40" t="s">
        <v>61</v>
      </c>
      <c r="B62" s="42"/>
      <c r="C62" s="42"/>
      <c r="D62" s="43"/>
      <c r="E62" s="43"/>
      <c r="F62" s="43"/>
      <c r="G62" s="43"/>
      <c r="H62" s="43"/>
      <c r="I62" s="43"/>
      <c r="J62" s="23">
        <f t="shared" ref="J62:J65" si="8">SUM(D62:D62)</f>
        <v>0</v>
      </c>
    </row>
    <row r="63" spans="1:19" x14ac:dyDescent="0.25">
      <c r="A63" s="1" t="s">
        <v>62</v>
      </c>
      <c r="B63" s="11"/>
      <c r="C63" s="11"/>
      <c r="D63" s="13"/>
      <c r="E63" s="13"/>
      <c r="F63" s="13"/>
      <c r="G63" s="13"/>
      <c r="H63" s="13"/>
      <c r="I63" s="13"/>
      <c r="J63" s="12">
        <f t="shared" si="6"/>
        <v>0</v>
      </c>
      <c r="S63" s="3"/>
    </row>
    <row r="64" spans="1:19" ht="30" x14ac:dyDescent="0.25">
      <c r="A64" s="1" t="s">
        <v>63</v>
      </c>
      <c r="B64" s="11"/>
      <c r="C64" s="11"/>
      <c r="D64" s="13"/>
      <c r="E64" s="13"/>
      <c r="F64" s="13"/>
      <c r="G64" s="13"/>
      <c r="H64" s="13"/>
      <c r="I64" s="13"/>
      <c r="J64" s="12">
        <f t="shared" si="6"/>
        <v>0</v>
      </c>
      <c r="S64" s="3"/>
    </row>
    <row r="65" spans="1:20" s="14" customFormat="1" x14ac:dyDescent="0.25">
      <c r="A65" s="40" t="s">
        <v>64</v>
      </c>
      <c r="B65" s="42"/>
      <c r="C65" s="42"/>
      <c r="D65" s="43"/>
      <c r="E65" s="43"/>
      <c r="F65" s="43"/>
      <c r="G65" s="43"/>
      <c r="H65" s="43"/>
      <c r="I65" s="43"/>
      <c r="J65" s="23">
        <f t="shared" si="8"/>
        <v>0</v>
      </c>
    </row>
    <row r="66" spans="1:20" x14ac:dyDescent="0.25">
      <c r="A66" s="1" t="s">
        <v>65</v>
      </c>
      <c r="B66" s="11"/>
      <c r="C66" s="11"/>
      <c r="D66" s="13"/>
      <c r="E66" s="13"/>
      <c r="F66" s="13"/>
      <c r="G66" s="13"/>
      <c r="H66" s="13"/>
      <c r="I66" s="13"/>
      <c r="J66" s="12">
        <f t="shared" si="6"/>
        <v>0</v>
      </c>
      <c r="S66" s="3"/>
    </row>
    <row r="67" spans="1:20" x14ac:dyDescent="0.25">
      <c r="A67" s="1" t="s">
        <v>66</v>
      </c>
      <c r="B67" s="11"/>
      <c r="C67" s="11"/>
      <c r="D67" s="13"/>
      <c r="E67" s="13"/>
      <c r="F67" s="13"/>
      <c r="G67" s="13"/>
      <c r="H67" s="13"/>
      <c r="I67" s="13"/>
      <c r="J67" s="12">
        <f t="shared" si="6"/>
        <v>0</v>
      </c>
      <c r="S67" s="3"/>
    </row>
    <row r="68" spans="1:20" ht="30" x14ac:dyDescent="0.25">
      <c r="A68" s="1" t="s">
        <v>67</v>
      </c>
      <c r="B68" s="11"/>
      <c r="C68" s="11"/>
      <c r="D68" s="13"/>
      <c r="E68" s="13"/>
      <c r="F68" s="13"/>
      <c r="G68" s="13"/>
      <c r="H68" s="13"/>
      <c r="I68" s="13"/>
      <c r="J68" s="12">
        <f t="shared" si="6"/>
        <v>0</v>
      </c>
      <c r="S68" s="3"/>
    </row>
    <row r="69" spans="1:20" s="14" customFormat="1" x14ac:dyDescent="0.25">
      <c r="A69" s="20" t="s">
        <v>68</v>
      </c>
      <c r="B69" s="22">
        <f>B59+B50+B42+B34+B25+B15+B9</f>
        <v>3366336226</v>
      </c>
      <c r="C69" s="22">
        <f>C59+C50+C42+C34+C25+C15+C9</f>
        <v>0</v>
      </c>
      <c r="D69" s="21">
        <f t="shared" ref="D69:I69" si="9">D59+D50+D42+D34+D25+D15+D9</f>
        <v>61559469.07</v>
      </c>
      <c r="E69" s="21">
        <f t="shared" si="9"/>
        <v>179774952.59999999</v>
      </c>
      <c r="F69" s="21">
        <f t="shared" si="9"/>
        <v>132478393.69</v>
      </c>
      <c r="G69" s="21">
        <f t="shared" si="9"/>
        <v>131145845.48</v>
      </c>
      <c r="H69" s="21">
        <f t="shared" si="9"/>
        <v>104579674.88</v>
      </c>
      <c r="I69" s="21">
        <f t="shared" si="9"/>
        <v>105340718.05</v>
      </c>
      <c r="J69" s="22">
        <f>+J50+J34+J25+J15+J9</f>
        <v>714879053.76999998</v>
      </c>
      <c r="K69" s="3"/>
      <c r="L69" s="3"/>
      <c r="M69" s="3"/>
      <c r="N69" s="3"/>
      <c r="O69" s="3"/>
      <c r="P69" s="3"/>
      <c r="Q69" s="3"/>
      <c r="R69" s="3"/>
      <c r="S69" s="31"/>
      <c r="T69" s="3"/>
    </row>
    <row r="70" spans="1:20" x14ac:dyDescent="0.25">
      <c r="A70" s="18" t="s">
        <v>69</v>
      </c>
      <c r="D70" s="9">
        <v>0</v>
      </c>
      <c r="E70" s="9"/>
      <c r="F70" s="9"/>
      <c r="G70" s="9"/>
      <c r="H70" s="9"/>
      <c r="I70" s="9"/>
      <c r="J70" s="12">
        <f t="shared" si="6"/>
        <v>0</v>
      </c>
    </row>
    <row r="71" spans="1:20" x14ac:dyDescent="0.25">
      <c r="A71" s="18" t="s">
        <v>70</v>
      </c>
      <c r="D71" s="9">
        <v>0</v>
      </c>
      <c r="E71" s="9"/>
      <c r="F71" s="9"/>
      <c r="G71" s="9"/>
      <c r="H71" s="9"/>
      <c r="I71" s="9"/>
      <c r="J71" s="12">
        <f t="shared" si="6"/>
        <v>0</v>
      </c>
      <c r="K71" s="28"/>
    </row>
    <row r="72" spans="1:20" ht="30" x14ac:dyDescent="0.25">
      <c r="A72" s="1" t="s">
        <v>71</v>
      </c>
      <c r="D72" s="9">
        <v>0</v>
      </c>
      <c r="E72" s="9"/>
      <c r="F72" s="9"/>
      <c r="G72" s="9"/>
      <c r="H72" s="9"/>
      <c r="I72" s="9"/>
      <c r="J72" s="12">
        <f t="shared" si="6"/>
        <v>0</v>
      </c>
    </row>
    <row r="73" spans="1:20" ht="30" x14ac:dyDescent="0.25">
      <c r="A73" s="1" t="s">
        <v>72</v>
      </c>
      <c r="D73" s="9">
        <v>0</v>
      </c>
      <c r="E73" s="9"/>
      <c r="F73" s="9"/>
      <c r="G73" s="9"/>
      <c r="H73" s="9"/>
      <c r="I73" s="9"/>
      <c r="J73" s="12">
        <f t="shared" si="6"/>
        <v>0</v>
      </c>
    </row>
    <row r="74" spans="1:20" x14ac:dyDescent="0.25">
      <c r="A74" s="18" t="s">
        <v>73</v>
      </c>
      <c r="D74" s="9">
        <v>0</v>
      </c>
      <c r="E74" s="9"/>
      <c r="F74" s="9"/>
      <c r="G74" s="9"/>
      <c r="H74" s="9"/>
      <c r="I74" s="9"/>
      <c r="J74" s="12">
        <f t="shared" si="6"/>
        <v>0</v>
      </c>
      <c r="L74" s="26"/>
    </row>
    <row r="75" spans="1:20" x14ac:dyDescent="0.25">
      <c r="A75" s="1" t="s">
        <v>74</v>
      </c>
      <c r="D75" s="9">
        <v>0</v>
      </c>
      <c r="E75" s="9"/>
      <c r="F75" s="9"/>
      <c r="G75" s="9"/>
      <c r="H75" s="9"/>
      <c r="I75" s="9"/>
      <c r="J75" s="12">
        <f t="shared" ref="J75:J78" si="10">SUM(D75:F75)</f>
        <v>0</v>
      </c>
    </row>
    <row r="76" spans="1:20" x14ac:dyDescent="0.25">
      <c r="A76" s="1" t="s">
        <v>75</v>
      </c>
      <c r="D76" s="9">
        <v>0</v>
      </c>
      <c r="E76" s="9"/>
      <c r="F76" s="9"/>
      <c r="G76" s="9"/>
      <c r="H76" s="9"/>
      <c r="I76" s="9"/>
      <c r="J76" s="12">
        <f t="shared" si="10"/>
        <v>0</v>
      </c>
    </row>
    <row r="77" spans="1:20" x14ac:dyDescent="0.25">
      <c r="A77" s="18" t="s">
        <v>76</v>
      </c>
      <c r="D77" s="9">
        <v>0</v>
      </c>
      <c r="E77" s="9"/>
      <c r="F77" s="9"/>
      <c r="G77" s="9"/>
      <c r="H77" s="9"/>
      <c r="I77" s="9"/>
      <c r="J77" s="12">
        <f t="shared" si="10"/>
        <v>0</v>
      </c>
    </row>
    <row r="78" spans="1:20" x14ac:dyDescent="0.25">
      <c r="A78" s="1" t="s">
        <v>77</v>
      </c>
      <c r="D78" s="9">
        <v>0</v>
      </c>
      <c r="E78" s="9"/>
      <c r="F78" s="9"/>
      <c r="G78" s="9"/>
      <c r="H78" s="9"/>
      <c r="I78" s="9"/>
      <c r="J78" s="12">
        <f t="shared" si="10"/>
        <v>0</v>
      </c>
      <c r="L78" s="26"/>
    </row>
    <row r="79" spans="1:20" x14ac:dyDescent="0.25">
      <c r="A79" s="20" t="s">
        <v>78</v>
      </c>
      <c r="B79" s="32"/>
      <c r="C79" s="32"/>
      <c r="D79" s="23">
        <v>0</v>
      </c>
      <c r="E79" s="23"/>
      <c r="F79" s="23"/>
      <c r="G79" s="23"/>
      <c r="H79" s="23"/>
      <c r="I79" s="23"/>
      <c r="J79" s="23">
        <v>0</v>
      </c>
      <c r="L79" s="27"/>
    </row>
    <row r="81" spans="1:10" x14ac:dyDescent="0.25">
      <c r="A81" s="24" t="s">
        <v>79</v>
      </c>
      <c r="B81" s="45">
        <f>B69</f>
        <v>3366336226</v>
      </c>
      <c r="C81" s="45">
        <f>C69</f>
        <v>0</v>
      </c>
      <c r="D81" s="25">
        <f t="shared" ref="D81:I81" si="11">D69</f>
        <v>61559469.07</v>
      </c>
      <c r="E81" s="25">
        <f t="shared" si="11"/>
        <v>179774952.59999999</v>
      </c>
      <c r="F81" s="25">
        <f t="shared" si="11"/>
        <v>132478393.69</v>
      </c>
      <c r="G81" s="25">
        <f t="shared" si="11"/>
        <v>131145845.48</v>
      </c>
      <c r="H81" s="25">
        <f t="shared" si="11"/>
        <v>104579674.88</v>
      </c>
      <c r="I81" s="25">
        <f t="shared" si="11"/>
        <v>105340718.05</v>
      </c>
      <c r="J81" s="25">
        <f>J69</f>
        <v>714879053.76999998</v>
      </c>
    </row>
    <row r="82" spans="1:10" ht="14.25" customHeight="1" x14ac:dyDescent="0.25">
      <c r="A82" s="62" t="s">
        <v>80</v>
      </c>
      <c r="B82" s="62"/>
      <c r="C82" s="57"/>
    </row>
    <row r="83" spans="1:10" ht="13.5" customHeight="1" x14ac:dyDescent="0.25">
      <c r="A83" s="62"/>
      <c r="B83" s="62"/>
      <c r="C83" s="62"/>
      <c r="D83" s="62"/>
      <c r="E83" s="34"/>
      <c r="F83" s="48"/>
      <c r="G83" s="51"/>
      <c r="H83" s="54"/>
      <c r="I83" s="61"/>
    </row>
    <row r="84" spans="1:10" ht="14.25" customHeight="1" x14ac:dyDescent="0.25">
      <c r="A84" s="28"/>
      <c r="B84" s="46"/>
      <c r="C84" s="46"/>
      <c r="D84" s="28"/>
      <c r="E84" s="34"/>
      <c r="F84" s="48"/>
      <c r="G84" s="51"/>
      <c r="H84" s="54"/>
      <c r="I84" s="61"/>
      <c r="J84" s="28"/>
    </row>
    <row r="85" spans="1:10" ht="14.25" customHeight="1" x14ac:dyDescent="0.25">
      <c r="A85" s="18" t="s">
        <v>93</v>
      </c>
      <c r="C85" s="3"/>
      <c r="D85" s="57"/>
      <c r="E85" s="57"/>
      <c r="F85" s="57"/>
      <c r="G85" s="57"/>
      <c r="H85" s="57"/>
      <c r="I85" s="61"/>
      <c r="J85" s="57"/>
    </row>
    <row r="86" spans="1:10" ht="4.5" customHeight="1" x14ac:dyDescent="0.25">
      <c r="C86" s="3"/>
      <c r="D86" s="57"/>
      <c r="E86" s="57"/>
      <c r="F86" s="57"/>
      <c r="G86" s="57"/>
      <c r="H86" s="57"/>
      <c r="I86" s="61"/>
      <c r="J86" s="57"/>
    </row>
    <row r="87" spans="1:10" ht="33" customHeight="1" x14ac:dyDescent="0.25">
      <c r="A87" s="64" t="s">
        <v>94</v>
      </c>
      <c r="B87" s="64"/>
      <c r="C87" s="64"/>
      <c r="D87" s="57"/>
      <c r="E87" s="57"/>
      <c r="F87" s="57"/>
      <c r="G87" s="57"/>
      <c r="H87" s="57"/>
      <c r="I87" s="61"/>
      <c r="J87" s="57"/>
    </row>
    <row r="88" spans="1:10" ht="33" customHeight="1" x14ac:dyDescent="0.25">
      <c r="A88" s="64" t="s">
        <v>95</v>
      </c>
      <c r="B88" s="64"/>
      <c r="C88" s="64"/>
      <c r="D88" s="57"/>
      <c r="E88" s="57"/>
      <c r="F88" s="57"/>
      <c r="G88" s="57"/>
      <c r="H88" s="57"/>
      <c r="I88" s="61"/>
      <c r="J88" s="57"/>
    </row>
    <row r="89" spans="1:10" ht="59.25" customHeight="1" x14ac:dyDescent="0.25">
      <c r="A89" s="62" t="s">
        <v>96</v>
      </c>
      <c r="B89" s="62"/>
      <c r="C89" s="62"/>
      <c r="D89" s="57"/>
      <c r="E89" s="57"/>
      <c r="F89" s="57"/>
      <c r="G89" s="57"/>
      <c r="H89" s="57"/>
      <c r="I89" s="61"/>
      <c r="J89" s="57"/>
    </row>
    <row r="90" spans="1:10" ht="3" customHeight="1" x14ac:dyDescent="0.25">
      <c r="A90" s="57"/>
      <c r="B90" s="46"/>
      <c r="C90" s="46"/>
      <c r="D90" s="57"/>
      <c r="E90" s="57"/>
      <c r="F90" s="57"/>
      <c r="G90" s="57"/>
      <c r="H90" s="57"/>
      <c r="I90" s="61"/>
      <c r="J90" s="57"/>
    </row>
    <row r="91" spans="1:10" ht="14.25" customHeight="1" x14ac:dyDescent="0.25">
      <c r="A91" s="57"/>
      <c r="B91" s="46"/>
      <c r="C91" s="46"/>
      <c r="D91" s="57"/>
      <c r="E91" s="57"/>
      <c r="F91" s="57"/>
      <c r="G91" s="57"/>
      <c r="H91" s="57"/>
      <c r="I91" s="61"/>
      <c r="J91" s="57"/>
    </row>
    <row r="94" spans="1:10" x14ac:dyDescent="0.25">
      <c r="A94" s="58" t="s">
        <v>81</v>
      </c>
      <c r="D94" s="1"/>
      <c r="E94" s="60" t="s">
        <v>82</v>
      </c>
      <c r="F94" s="60"/>
      <c r="H94" s="26"/>
      <c r="I94" s="26"/>
    </row>
    <row r="95" spans="1:10" ht="11.25" customHeight="1" x14ac:dyDescent="0.25">
      <c r="A95" s="58"/>
    </row>
    <row r="96" spans="1:10" x14ac:dyDescent="0.25">
      <c r="A96" s="58" t="s">
        <v>83</v>
      </c>
      <c r="F96" s="26"/>
      <c r="G96" s="66" t="s">
        <v>98</v>
      </c>
      <c r="H96" s="66"/>
    </row>
    <row r="97" spans="1:15" x14ac:dyDescent="0.25">
      <c r="A97" s="56" t="s">
        <v>84</v>
      </c>
      <c r="E97" s="65" t="s">
        <v>91</v>
      </c>
      <c r="F97" s="65"/>
      <c r="G97" s="65"/>
      <c r="H97" s="65"/>
    </row>
    <row r="98" spans="1:15" x14ac:dyDescent="0.25">
      <c r="D98" s="1"/>
      <c r="E98" s="35"/>
      <c r="F98" s="49"/>
      <c r="G98" s="52"/>
      <c r="H98" s="55"/>
      <c r="I98" s="58"/>
      <c r="N98" s="26"/>
      <c r="O98" s="26"/>
    </row>
    <row r="99" spans="1:15" x14ac:dyDescent="0.25">
      <c r="D99" s="18"/>
      <c r="E99" s="33"/>
      <c r="F99" s="47"/>
      <c r="G99" s="50"/>
      <c r="H99" s="53"/>
      <c r="I99" s="56"/>
      <c r="N99" s="27"/>
      <c r="O99" s="27"/>
    </row>
    <row r="101" spans="1:15" ht="105" hidden="1" x14ac:dyDescent="0.25">
      <c r="A101" s="1" t="s">
        <v>89</v>
      </c>
    </row>
  </sheetData>
  <mergeCells count="11">
    <mergeCell ref="A87:C87"/>
    <mergeCell ref="A88:C88"/>
    <mergeCell ref="A89:C89"/>
    <mergeCell ref="E97:H97"/>
    <mergeCell ref="G96:H96"/>
    <mergeCell ref="A82:B82"/>
    <mergeCell ref="A83:D83"/>
    <mergeCell ref="B1:J1"/>
    <mergeCell ref="B2:J2"/>
    <mergeCell ref="B3:J3"/>
    <mergeCell ref="B4:J4"/>
  </mergeCells>
  <phoneticPr fontId="9" type="noConversion"/>
  <pageMargins left="0.7" right="0.7" top="0.75" bottom="0.75" header="0.3" footer="0.3"/>
  <pageSetup scale="82" fitToHeight="0" orientation="landscape" r:id="rId1"/>
  <ignoredErrors>
    <ignoredError sqref="D25 D34:E34 E50 J62 J42 J69 J59 J50 H34 J65 H50" formulaRange="1"/>
    <ignoredError sqref="D15 J34 J25 J15" formula="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4682001B4B4844B33EA7A4423DA4B3" ma:contentTypeVersion="14" ma:contentTypeDescription="Create a new document." ma:contentTypeScope="" ma:versionID="4900944c031bfee18989a92464d51235">
  <xsd:schema xmlns:xsd="http://www.w3.org/2001/XMLSchema" xmlns:xs="http://www.w3.org/2001/XMLSchema" xmlns:p="http://schemas.microsoft.com/office/2006/metadata/properties" xmlns:ns3="ca36b9ab-de55-480c-a486-301518f49f08" xmlns:ns4="ae011457-d7e5-4020-b086-15bb40be3e25" targetNamespace="http://schemas.microsoft.com/office/2006/metadata/properties" ma:root="true" ma:fieldsID="a2c483cf2a2e231e8bd5b69130583aa5" ns3:_="" ns4:_="">
    <xsd:import namespace="ca36b9ab-de55-480c-a486-301518f49f08"/>
    <xsd:import namespace="ae011457-d7e5-4020-b086-15bb40be3e2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6b9ab-de55-480c-a486-301518f49f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11457-d7e5-4020-b086-15bb40be3e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BB22B-74F8-4431-8F55-A60171916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6b9ab-de55-480c-a486-301518f49f08"/>
    <ds:schemaRef ds:uri="ae011457-d7e5-4020-b086-15bb40be3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F762D7-69C0-48D0-9FC7-EFAAF3C61260}">
  <ds:schemaRefs>
    <ds:schemaRef ds:uri="http://schemas.microsoft.com/sharepoint/v3/contenttype/forms"/>
  </ds:schemaRefs>
</ds:datastoreItem>
</file>

<file path=customXml/itemProps3.xml><?xml version="1.0" encoding="utf-8"?>
<ds:datastoreItem xmlns:ds="http://schemas.openxmlformats.org/officeDocument/2006/customXml" ds:itemID="{0638E067-2EF6-481C-975F-8769D4746BAD}">
  <ds:schemaRefs>
    <ds:schemaRef ds:uri="ca36b9ab-de55-480c-a486-301518f49f0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e011457-d7e5-4020-b086-15bb40be3e2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mensual</vt:lpstr>
    </vt:vector>
  </TitlesOfParts>
  <Company>CDEEE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Noelia Minerva Cruz Matias</dc:creator>
  <cp:lastModifiedBy>Airon Enrique Jimenez Perez</cp:lastModifiedBy>
  <cp:lastPrinted>2022-07-07T20:29:25Z</cp:lastPrinted>
  <dcterms:created xsi:type="dcterms:W3CDTF">2021-12-02T17:58:55Z</dcterms:created>
  <dcterms:modified xsi:type="dcterms:W3CDTF">2022-07-08T14:39:51Z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0x010100DE4682001B4B4844B33EA7A4423DA4B3</vt:lpwstr>
  </property>
</Properties>
</file>