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uana.lorenzo\Desktop\ESTADOS FINANCIEROS\ESTADOS FINANCIEROS 2022\ESTADOS FINANCIEROS AGOSTO 2022\"/>
    </mc:Choice>
  </mc:AlternateContent>
  <bookViews>
    <workbookView xWindow="0" yWindow="0" windowWidth="20400" windowHeight="7650"/>
  </bookViews>
  <sheets>
    <sheet name="Ejecución mensual" sheetId="1" r:id="rId1"/>
  </sheets>
  <definedNames>
    <definedName name="_xlnm.Print_Area" localSheetId="0">'Ejecución mensual'!$A$1:$R$96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8" i="1" l="1"/>
  <c r="J8" i="1"/>
  <c r="I8" i="1"/>
  <c r="K41" i="1" l="1"/>
  <c r="K40" i="1"/>
  <c r="K39" i="1"/>
  <c r="K38" i="1"/>
  <c r="K37" i="1"/>
  <c r="K36" i="1"/>
  <c r="K34" i="1" s="1"/>
  <c r="K35" i="1"/>
  <c r="K33" i="1"/>
  <c r="K32" i="1"/>
  <c r="K31" i="1"/>
  <c r="K30" i="1"/>
  <c r="K29" i="1"/>
  <c r="K28" i="1"/>
  <c r="K27" i="1"/>
  <c r="K26" i="1"/>
  <c r="K24" i="1"/>
  <c r="K23" i="1"/>
  <c r="K22" i="1"/>
  <c r="K21" i="1"/>
  <c r="K20" i="1"/>
  <c r="K19" i="1"/>
  <c r="K18" i="1"/>
  <c r="K17" i="1"/>
  <c r="K16" i="1"/>
  <c r="K11" i="1"/>
  <c r="K12" i="1"/>
  <c r="K13" i="1"/>
  <c r="K14" i="1"/>
  <c r="K10" i="1"/>
  <c r="J34" i="1"/>
  <c r="J25" i="1"/>
  <c r="J15" i="1"/>
  <c r="J9" i="1"/>
  <c r="I34" i="1"/>
  <c r="K55" i="1" l="1"/>
  <c r="K54" i="1"/>
  <c r="K53" i="1"/>
  <c r="K52" i="1"/>
  <c r="K51" i="1"/>
  <c r="I9" i="1"/>
  <c r="I15" i="1"/>
  <c r="I25" i="1"/>
  <c r="I50" i="1"/>
  <c r="H9" i="1"/>
  <c r="H50" i="1"/>
  <c r="H34" i="1"/>
  <c r="H25" i="1"/>
  <c r="H15" i="1"/>
  <c r="K58" i="1"/>
  <c r="K57" i="1"/>
  <c r="K56" i="1"/>
  <c r="G50" i="1"/>
  <c r="G34" i="1"/>
  <c r="G25" i="1"/>
  <c r="G15" i="1"/>
  <c r="G9" i="1"/>
  <c r="F25" i="1"/>
  <c r="F8" i="1" s="1"/>
  <c r="F34" i="1"/>
  <c r="F15" i="1"/>
  <c r="E50" i="1"/>
  <c r="E34" i="1"/>
  <c r="E25" i="1"/>
  <c r="E15" i="1"/>
  <c r="I69" i="1" l="1"/>
  <c r="I81" i="1" s="1"/>
  <c r="G69" i="1"/>
  <c r="G81" i="1" s="1"/>
  <c r="F69" i="1"/>
  <c r="F81" i="1" s="1"/>
  <c r="E69" i="1"/>
  <c r="E81" i="1" s="1"/>
  <c r="H69" i="1"/>
  <c r="H81" i="1" s="1"/>
  <c r="H8" i="1"/>
  <c r="G8" i="1"/>
  <c r="E8" i="1"/>
  <c r="K50" i="1" l="1"/>
  <c r="D50" i="1"/>
  <c r="D34" i="1"/>
  <c r="D25" i="1"/>
  <c r="D15" i="1"/>
  <c r="D8" i="1" l="1"/>
  <c r="D69" i="1"/>
  <c r="D81" i="1" s="1"/>
  <c r="B42" i="1"/>
  <c r="B9" i="1"/>
  <c r="B59" i="1"/>
  <c r="B50" i="1"/>
  <c r="B34" i="1"/>
  <c r="B25" i="1"/>
  <c r="B15" i="1"/>
  <c r="C15" i="1"/>
  <c r="C25" i="1"/>
  <c r="C34" i="1"/>
  <c r="C9" i="1"/>
  <c r="K61" i="1"/>
  <c r="K62" i="1"/>
  <c r="K63" i="1"/>
  <c r="K64" i="1"/>
  <c r="K65" i="1"/>
  <c r="K66" i="1"/>
  <c r="C8" i="1" l="1"/>
  <c r="B8" i="1"/>
  <c r="K68" i="1"/>
  <c r="K67" i="1"/>
  <c r="K60" i="1"/>
  <c r="K59" i="1" s="1"/>
  <c r="K49" i="1"/>
  <c r="K48" i="1"/>
  <c r="K47" i="1"/>
  <c r="K46" i="1"/>
  <c r="K45" i="1"/>
  <c r="K44" i="1"/>
  <c r="K43" i="1"/>
  <c r="K42" i="1"/>
  <c r="K15" i="1" l="1"/>
  <c r="B69" i="1"/>
  <c r="B81" i="1" s="1"/>
  <c r="K9" i="1"/>
  <c r="K25" i="1"/>
  <c r="C69" i="1"/>
  <c r="C81" i="1" s="1"/>
  <c r="K69" i="1" l="1"/>
  <c r="K81" i="1" s="1"/>
</calcChain>
</file>

<file path=xl/sharedStrings.xml><?xml version="1.0" encoding="utf-8"?>
<sst xmlns="http://schemas.openxmlformats.org/spreadsheetml/2006/main" count="94" uniqueCount="94">
  <si>
    <t>Ministerio de Energía y Minas</t>
  </si>
  <si>
    <t>Ejecución de Gastos y Aplicaciones Financieras</t>
  </si>
  <si>
    <t>En RD$</t>
  </si>
  <si>
    <t>Detalle</t>
  </si>
  <si>
    <t>Presupuesto Vigente Aprobado</t>
  </si>
  <si>
    <t>Enero</t>
  </si>
  <si>
    <t>Total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</si>
  <si>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</si>
  <si>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</si>
  <si>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</si>
  <si>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</si>
  <si>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</si>
  <si>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2.1.4-GRATIFICACIONES Y BONIFICACIONES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</si>
  <si>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</si>
  <si>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</si>
  <si>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</si>
  <si>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</si>
  <si>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</si>
  <si>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</si>
  <si>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</si>
  <si>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</si>
  <si>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</si>
  <si>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</si>
  <si>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</si>
  <si>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</si>
  <si>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</si>
  <si>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</si>
  <si>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</si>
  <si>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FARMACÉUTICOS</t>
  </si>
  <si>
    <t>2.3.5-PRODUCTOS DE 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</si>
  <si>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</si>
  <si>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</si>
  <si>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</si>
  <si>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</si>
  <si>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</si>
  <si>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2.4.2-TRANSFERENCIAS CORRIENTES AL  GOBIERNO GENERAL NACIONAL</t>
  </si>
  <si>
    <t>2.4.3-TRANSFERENCIAS CORRIENTES AL  GOBIERNO GENERALES LOCALES</t>
  </si>
  <si>
    <t>2.4.5-TRANSFERENCIAS CORRIENTES A INSTITUCIONES PUBLICAS FINANCIERAS</t>
  </si>
  <si>
    <t>2.4.4-TRANSFERENCIAS CORRIENTES A EMPRESAS PUBLICAS NO FINANCIERAS</t>
  </si>
  <si>
    <t>2.4.7-TRANSFERENCIAS CORRIENTES AL SECTOR EXTERNO</t>
  </si>
  <si>
    <t>2.4.9-TRANSFERENCIAS CORRIENTES A OTRAS INSTITUCIONES PÚBLICAS</t>
  </si>
  <si>
    <t>2.5-TRANSFERENCIAS DE CAPITAL</t>
  </si>
  <si>
    <t>2.5.2-TRANSFERENCIAS DE CAPITAL AL SECTOR PRIVADO</t>
  </si>
  <si>
    <t>2.5.2- TRANSFERENCIAS DE CAPITAL AL GOBIERNO GENERAL NACIONAL</t>
  </si>
  <si>
    <t>2.5.3- TRANSFERENCIAS DE CAPITAL AL GOBIERNO GENERALES LOCALES</t>
  </si>
  <si>
    <t>2.5.4- TRANSFERENCIAS DE CAPITAL A EMPRESAS PUBLICAS NO FINANCIERAS</t>
  </si>
  <si>
    <t>2.5.5- TRANSFERENCIAS DE CAPITAL A INSTITUCIONES PUBLICAS FINANCIERAS</t>
  </si>
  <si>
    <t>2.5.6- TRANSFERENCIAS DE CAPITAL AL SECTOR EXTERNO</t>
  </si>
  <si>
    <t>2.5.9- TRANSFERENCIAS DE CAPITAL A OTRAS INSTITUCIONES PUBLICAS</t>
  </si>
  <si>
    <t>2.6-BIENES MUEBLES, INMUEBLES E INTANGIBLES</t>
  </si>
  <si>
    <t>2.6.1-MOBILIARIO Y EQUIPO</t>
  </si>
  <si>
    <t>2.6.2-MOBILIARIO Y EQUIPO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</si>
  <si>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</si>
  <si>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</si>
  <si>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</si>
  <si>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</si>
  <si>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2.6.8-BIENES INTANGIBLES</t>
  </si>
  <si>
    <t>2.6.9-EDIFICIOS, ESTRUCTURAS, TIERRAS, TERRENOS Y OBJETOS DE VALOR</t>
  </si>
  <si>
    <t>2.7-OBRAS</t>
  </si>
  <si>
    <t>2.7.1-OBRAS EN EDIFICACIONES</t>
  </si>
  <si>
    <t>2.7.2-INFRAESTRUCTURA</t>
  </si>
  <si>
    <t>2.8- ADQUISICION DE ACTIVIS FINANCIEROS CON FINES POLITICAS</t>
  </si>
  <si>
    <t>2.8.1-CONCESION DE PRESTAMOS</t>
  </si>
  <si>
    <t>2.8.2-ADQUISICION DE TITULOS VALORES REPRESENTATIVOS DE DEUDA</t>
  </si>
  <si>
    <t>2.9- GASTOS FINANCIEROS</t>
  </si>
  <si>
    <t>2.9.1- INTERESES DE LA DEUDA PUBLICA INTERNA</t>
  </si>
  <si>
    <t>2.9.2- INTERESES DE LA DEUDA PUBLICA EXTERNA</t>
  </si>
  <si>
    <t>2.9.4- COMISIONES Y OTROS GASTOS BANCARIOS DE LA DEUDA PUBLICA</t>
  </si>
  <si>
    <t>Total de Gastos</t>
  </si>
  <si>
    <t>4- APLICACIONES FINANCIERAS</t>
  </si>
  <si>
    <t>4.1- INCREMENTO DE ACTIVOS FINANCIEROS</t>
  </si>
  <si>
    <t>4.1.1- INCREMENTO DE ACTIVOS FINANCIEROS CORRIENTES</t>
  </si>
  <si>
    <t>4.1.2- INCREMENTO DE ACTIVOS FINANCIEROS NO CORRIENTES</t>
  </si>
  <si>
    <t>4.2- DISMINUCION DE PASIVOS</t>
  </si>
  <si>
    <t>4.2.1- DISMINUCION DE PASIVOS CORRIENTES</t>
  </si>
  <si>
    <t>4.2.2- DISMUNICION DE PASIVOS NO CORRIENTES</t>
  </si>
  <si>
    <t>4.3- DISMINUCION DE FONDOS DE TERCEROS</t>
  </si>
  <si>
    <t>4.3.5- DISMINUCION DEPOSITOS FONDOS DE TERCEROS</t>
  </si>
  <si>
    <t>TOTAL DE APLICACIONES FINANCIERAS</t>
  </si>
  <si>
    <t>TOTAL GASTOS Y APLICACIONES FINANCIERAS</t>
  </si>
  <si>
    <t>Elaborado por:</t>
  </si>
  <si>
    <t>Año 2022</t>
  </si>
  <si>
    <t>Febrero</t>
  </si>
  <si>
    <t>Marzo</t>
  </si>
  <si>
    <t>Abril</t>
  </si>
  <si>
    <t>Mayo</t>
  </si>
  <si>
    <t>Junio</t>
  </si>
  <si>
    <t>Julio</t>
  </si>
  <si>
    <t>Agosto</t>
  </si>
  <si>
    <t>Enc. Int. Presupuesto</t>
  </si>
  <si>
    <t>Abner Lora</t>
  </si>
  <si>
    <t>Aprobado Por:</t>
  </si>
  <si>
    <t>Tirso Pena</t>
  </si>
  <si>
    <t>Dir. Adm. Y Fin.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</si>
</sst>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.5"/>
      <name val="Calibri"/>
      <family val="2"/>
      <scheme val="minor"/>
    </font>
    <font>
      <b/>
      <sz val="15"/>
      <name val="Calibri"/>
      <family val="2"/>
      <scheme val="minor"/>
    </font>
    <font>
      <b/>
      <sz val="11.5"/>
      <name val="Calibri"/>
      <family val="2"/>
      <scheme val="minor"/>
    </font>
    <font>
      <b/>
      <sz val="11.5"/>
      <color indexed="8"/>
      <name val="Calibri"/>
      <family val="2"/>
      <scheme val="minor"/>
    </font>
    <font>
      <b/>
      <sz val="9"/>
      <color indexed="8"/>
      <name val="Calibri"/>
      <family val="2"/>
    </font>
    <font>
      <sz val="11.5"/>
      <color indexed="8"/>
      <name val="Calibri"/>
      <family val="2"/>
      <scheme val="minor"/>
    </font>
    <font>
      <sz val="9"/>
      <color indexed="8"/>
      <name val="Calibri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theme="4" tint="0.3999755851924192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43" fontId="5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 wrapText="1"/>
    </xf>
    <xf numFmtId="43" fontId="8" fillId="0" borderId="0" xfId="1" applyFont="1" applyAlignment="1">
      <alignment horizontal="right"/>
    </xf>
    <xf numFmtId="43" fontId="7" fillId="0" borderId="0" xfId="0" applyNumberFormat="1" applyFont="1" applyAlignment="1">
      <alignment horizontal="right"/>
    </xf>
    <xf numFmtId="43" fontId="7" fillId="0" borderId="0" xfId="1" applyFont="1" applyAlignment="1">
      <alignment horizontal="right"/>
    </xf>
    <xf numFmtId="0" fontId="4" fillId="0" borderId="0" xfId="0" applyFont="1"/>
    <xf numFmtId="49" fontId="7" fillId="0" borderId="0" xfId="0" applyNumberFormat="1" applyFont="1" applyAlignment="1">
      <alignment wrapText="1"/>
    </xf>
    <xf numFmtId="49" fontId="7" fillId="0" borderId="0" xfId="0" applyNumberFormat="1" applyFont="1" applyAlignment="1">
      <alignment horizontal="left"/>
    </xf>
    <xf numFmtId="0" fontId="4" fillId="0" borderId="0" xfId="0" applyFont="1" applyAlignment="1">
      <alignment wrapText="1"/>
    </xf>
    <xf numFmtId="49" fontId="7" fillId="0" borderId="0" xfId="0" applyNumberFormat="1" applyFont="1"/>
    <xf numFmtId="0" fontId="4" fillId="3" borderId="3" xfId="0" applyFont="1" applyFill="1" applyBorder="1" applyAlignment="1">
      <alignment wrapText="1"/>
    </xf>
    <xf numFmtId="43" fontId="4" fillId="3" borderId="3" xfId="0" applyNumberFormat="1" applyFont="1" applyFill="1" applyBorder="1" applyAlignment="1">
      <alignment wrapText="1"/>
    </xf>
    <xf numFmtId="43" fontId="4" fillId="3" borderId="3" xfId="1" applyFont="1" applyFill="1" applyBorder="1" applyAlignment="1">
      <alignment wrapText="1"/>
    </xf>
    <xf numFmtId="43" fontId="5" fillId="3" borderId="0" xfId="0" applyNumberFormat="1" applyFont="1" applyFill="1" applyAlignment="1">
      <alignment horizontal="right"/>
    </xf>
    <xf numFmtId="0" fontId="4" fillId="2" borderId="0" xfId="0" applyFont="1" applyFill="1" applyAlignment="1">
      <alignment wrapText="1"/>
    </xf>
    <xf numFmtId="43" fontId="4" fillId="2" borderId="0" xfId="0" applyNumberFormat="1" applyFont="1" applyFill="1"/>
    <xf numFmtId="0" fontId="2" fillId="0" borderId="0" xfId="0" applyFont="1" applyAlignment="1"/>
    <xf numFmtId="0" fontId="4" fillId="0" borderId="0" xfId="0" applyFont="1" applyAlignment="1"/>
    <xf numFmtId="0" fontId="2" fillId="0" borderId="0" xfId="0" applyFont="1" applyAlignment="1">
      <alignment horizontal="left" wrapText="1"/>
    </xf>
    <xf numFmtId="43" fontId="3" fillId="0" borderId="0" xfId="1" applyFont="1" applyAlignment="1">
      <alignment horizontal="center"/>
    </xf>
    <xf numFmtId="43" fontId="2" fillId="0" borderId="0" xfId="1" applyFont="1"/>
    <xf numFmtId="43" fontId="5" fillId="3" borderId="0" xfId="1" applyFont="1" applyFill="1" applyAlignment="1">
      <alignment horizontal="right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49" fontId="5" fillId="3" borderId="0" xfId="0" applyNumberFormat="1" applyFont="1" applyFill="1" applyAlignment="1">
      <alignment wrapText="1"/>
    </xf>
    <xf numFmtId="43" fontId="6" fillId="3" borderId="0" xfId="1" applyFont="1" applyFill="1" applyAlignment="1">
      <alignment horizontal="right"/>
    </xf>
    <xf numFmtId="43" fontId="4" fillId="3" borderId="0" xfId="0" applyNumberFormat="1" applyFont="1" applyFill="1"/>
    <xf numFmtId="43" fontId="4" fillId="3" borderId="0" xfId="1" applyFont="1" applyFill="1"/>
    <xf numFmtId="0" fontId="4" fillId="3" borderId="0" xfId="0" applyFont="1" applyFill="1" applyAlignment="1">
      <alignment wrapText="1"/>
    </xf>
    <xf numFmtId="43" fontId="7" fillId="3" borderId="0" xfId="0" applyNumberFormat="1" applyFont="1" applyFill="1" applyAlignment="1">
      <alignment horizontal="right"/>
    </xf>
    <xf numFmtId="43" fontId="8" fillId="3" borderId="0" xfId="1" applyFont="1" applyFill="1" applyAlignment="1">
      <alignment horizontal="right"/>
    </xf>
    <xf numFmtId="43" fontId="7" fillId="3" borderId="0" xfId="1" applyFont="1" applyFill="1" applyAlignment="1">
      <alignment horizontal="right"/>
    </xf>
    <xf numFmtId="49" fontId="5" fillId="3" borderId="2" xfId="0" applyNumberFormat="1" applyFont="1" applyFill="1" applyBorder="1" applyAlignment="1">
      <alignment wrapText="1"/>
    </xf>
    <xf numFmtId="43" fontId="4" fillId="2" borderId="0" xfId="1" applyFont="1" applyFill="1" applyAlignment="1">
      <alignment wrapText="1"/>
    </xf>
    <xf numFmtId="43" fontId="2" fillId="0" borderId="0" xfId="1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43" fontId="8" fillId="0" borderId="0" xfId="4" applyFont="1" applyAlignment="1">
      <alignment horizontal="right"/>
    </xf>
    <xf numFmtId="9" fontId="2" fillId="0" borderId="0" xfId="2" applyFont="1"/>
    <xf numFmtId="43" fontId="8" fillId="0" borderId="0" xfId="4" applyFont="1" applyAlignment="1">
      <alignment horizontal="right"/>
    </xf>
    <xf numFmtId="43" fontId="8" fillId="0" borderId="0" xfId="4" applyFont="1" applyAlignment="1">
      <alignment horizontal="right"/>
    </xf>
    <xf numFmtId="43" fontId="8" fillId="0" borderId="0" xfId="4" applyFont="1" applyAlignment="1">
      <alignment horizontal="right"/>
    </xf>
    <xf numFmtId="43" fontId="8" fillId="0" borderId="0" xfId="4" applyFont="1" applyAlignment="1">
      <alignment horizontal="right"/>
    </xf>
    <xf numFmtId="43" fontId="8" fillId="0" borderId="0" xfId="4" applyFont="1" applyAlignment="1">
      <alignment horizontal="right"/>
    </xf>
    <xf numFmtId="43" fontId="8" fillId="0" borderId="0" xfId="4" applyFont="1" applyAlignment="1">
      <alignment horizontal="right"/>
    </xf>
    <xf numFmtId="43" fontId="8" fillId="0" borderId="0" xfId="4" applyFont="1" applyAlignment="1">
      <alignment horizontal="right"/>
    </xf>
    <xf numFmtId="43" fontId="8" fillId="0" borderId="0" xfId="4" applyFont="1" applyAlignment="1">
      <alignment horizontal="right"/>
    </xf>
    <xf numFmtId="49" fontId="5" fillId="4" borderId="2" xfId="0" applyNumberFormat="1" applyFont="1" applyFill="1" applyBorder="1" applyAlignment="1">
      <alignment wrapText="1"/>
    </xf>
    <xf numFmtId="43" fontId="4" fillId="4" borderId="0" xfId="1" applyFont="1" applyFill="1"/>
    <xf numFmtId="43" fontId="4" fillId="4" borderId="0" xfId="0" applyNumberFormat="1" applyFont="1" applyFill="1"/>
    <xf numFmtId="0" fontId="4" fillId="4" borderId="1" xfId="0" applyFont="1" applyFill="1" applyBorder="1" applyAlignment="1">
      <alignment horizontal="center" vertical="center" wrapText="1"/>
    </xf>
    <xf numFmtId="43" fontId="4" fillId="4" borderId="1" xfId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5">
    <cellStyle name="Millares" xfId="1" builtinId="3"/>
    <cellStyle name="Millares 2" xfId="4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0</xdr:row>
      <xdr:rowOff>152401</xdr:rowOff>
    </xdr:from>
    <xdr:to>
      <xdr:col>0</xdr:col>
      <xdr:colOff>2295526</xdr:colOff>
      <xdr:row>4</xdr:row>
      <xdr:rowOff>19051</xdr:rowOff>
    </xdr:to>
    <xdr:pic>
      <xdr:nvPicPr>
        <xdr:cNvPr id="2" name="Picture 1" descr="A close up of a logo&#10;&#10;Description automatically generated">
          <a:extLst>
            <a:ext uri="{FF2B5EF4-FFF2-40B4-BE49-F238E27FC236}">
              <a16:creationId xmlns:a16="http://schemas.microsoft.com/office/drawing/2014/main" id="{803087D6-00AF-4FA2-BA34-1ECCAFE96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975" b="43109"/>
        <a:stretch>
          <a:fillRect/>
        </a:stretch>
      </xdr:blipFill>
      <xdr:spPr bwMode="auto">
        <a:xfrm>
          <a:off x="123826" y="152401"/>
          <a:ext cx="21717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4"/>
  <sheetViews>
    <sheetView tabSelected="1" topLeftCell="F37" zoomScaleNormal="100" workbookViewId="0">
      <selection activeCell="H96" sqref="H96"/>
    </sheetView>
  </sheetViews>
  <sheetFormatPr baseColWidth="10" defaultColWidth="9.140625" defaultRowHeight="15" x14ac:dyDescent="0.25"/>
  <cols>
    <col min="1" max="1" width="52.28515625" style="1" bestFit="1" customWidth="1"/>
    <col min="2" max="2" width="23.85546875" style="25" customWidth="1"/>
    <col min="3" max="3" width="19.7109375" style="3" customWidth="1"/>
    <col min="4" max="4" width="22.28515625" style="3" customWidth="1"/>
    <col min="5" max="5" width="24.28515625" style="3" customWidth="1"/>
    <col min="6" max="6" width="22.7109375" style="3" customWidth="1"/>
    <col min="7" max="7" width="22" style="3" customWidth="1"/>
    <col min="8" max="9" width="23.85546875" style="3" customWidth="1"/>
    <col min="10" max="10" width="21.7109375" style="3" customWidth="1"/>
    <col min="11" max="11" width="23.140625" style="3" customWidth="1"/>
    <col min="12" max="12" width="15" style="3" customWidth="1"/>
    <col min="13" max="13" width="16" style="3" customWidth="1"/>
    <col min="14" max="16" width="15" style="3" customWidth="1"/>
    <col min="17" max="18" width="16" style="3" customWidth="1"/>
    <col min="19" max="19" width="15.140625" style="3" bestFit="1" customWidth="1"/>
    <col min="20" max="20" width="18.85546875" style="25" customWidth="1"/>
    <col min="21" max="21" width="17.85546875" style="3" bestFit="1" customWidth="1"/>
    <col min="22" max="262" width="9.140625" style="3"/>
    <col min="263" max="263" width="79.28515625" style="3" bestFit="1" customWidth="1"/>
    <col min="264" max="264" width="20.140625" style="3" customWidth="1"/>
    <col min="265" max="265" width="20.5703125" style="3" customWidth="1"/>
    <col min="266" max="266" width="17.28515625" style="3" customWidth="1"/>
    <col min="267" max="269" width="15" style="3" bestFit="1" customWidth="1"/>
    <col min="270" max="270" width="16" style="3" bestFit="1" customWidth="1"/>
    <col min="271" max="273" width="15" style="3" bestFit="1" customWidth="1"/>
    <col min="274" max="275" width="16" style="3" bestFit="1" customWidth="1"/>
    <col min="276" max="276" width="18.85546875" style="3" customWidth="1"/>
    <col min="277" max="277" width="17.85546875" style="3" bestFit="1" customWidth="1"/>
    <col min="278" max="518" width="9.140625" style="3"/>
    <col min="519" max="519" width="79.28515625" style="3" bestFit="1" customWidth="1"/>
    <col min="520" max="520" width="20.140625" style="3" customWidth="1"/>
    <col min="521" max="521" width="20.5703125" style="3" customWidth="1"/>
    <col min="522" max="522" width="17.28515625" style="3" customWidth="1"/>
    <col min="523" max="525" width="15" style="3" bestFit="1" customWidth="1"/>
    <col min="526" max="526" width="16" style="3" bestFit="1" customWidth="1"/>
    <col min="527" max="529" width="15" style="3" bestFit="1" customWidth="1"/>
    <col min="530" max="531" width="16" style="3" bestFit="1" customWidth="1"/>
    <col min="532" max="532" width="18.85546875" style="3" customWidth="1"/>
    <col min="533" max="533" width="17.85546875" style="3" bestFit="1" customWidth="1"/>
    <col min="534" max="774" width="9.140625" style="3"/>
    <col min="775" max="775" width="79.28515625" style="3" bestFit="1" customWidth="1"/>
    <col min="776" max="776" width="20.140625" style="3" customWidth="1"/>
    <col min="777" max="777" width="20.5703125" style="3" customWidth="1"/>
    <col min="778" max="778" width="17.28515625" style="3" customWidth="1"/>
    <col min="779" max="781" width="15" style="3" bestFit="1" customWidth="1"/>
    <col min="782" max="782" width="16" style="3" bestFit="1" customWidth="1"/>
    <col min="783" max="785" width="15" style="3" bestFit="1" customWidth="1"/>
    <col min="786" max="787" width="16" style="3" bestFit="1" customWidth="1"/>
    <col min="788" max="788" width="18.85546875" style="3" customWidth="1"/>
    <col min="789" max="789" width="17.85546875" style="3" bestFit="1" customWidth="1"/>
    <col min="790" max="1030" width="9.140625" style="3"/>
    <col min="1031" max="1031" width="79.28515625" style="3" bestFit="1" customWidth="1"/>
    <col min="1032" max="1032" width="20.140625" style="3" customWidth="1"/>
    <col min="1033" max="1033" width="20.5703125" style="3" customWidth="1"/>
    <col min="1034" max="1034" width="17.28515625" style="3" customWidth="1"/>
    <col min="1035" max="1037" width="15" style="3" bestFit="1" customWidth="1"/>
    <col min="1038" max="1038" width="16" style="3" bestFit="1" customWidth="1"/>
    <col min="1039" max="1041" width="15" style="3" bestFit="1" customWidth="1"/>
    <col min="1042" max="1043" width="16" style="3" bestFit="1" customWidth="1"/>
    <col min="1044" max="1044" width="18.85546875" style="3" customWidth="1"/>
    <col min="1045" max="1045" width="17.85546875" style="3" bestFit="1" customWidth="1"/>
    <col min="1046" max="1286" width="9.140625" style="3"/>
    <col min="1287" max="1287" width="79.28515625" style="3" bestFit="1" customWidth="1"/>
    <col min="1288" max="1288" width="20.140625" style="3" customWidth="1"/>
    <col min="1289" max="1289" width="20.5703125" style="3" customWidth="1"/>
    <col min="1290" max="1290" width="17.28515625" style="3" customWidth="1"/>
    <col min="1291" max="1293" width="15" style="3" bestFit="1" customWidth="1"/>
    <col min="1294" max="1294" width="16" style="3" bestFit="1" customWidth="1"/>
    <col min="1295" max="1297" width="15" style="3" bestFit="1" customWidth="1"/>
    <col min="1298" max="1299" width="16" style="3" bestFit="1" customWidth="1"/>
    <col min="1300" max="1300" width="18.85546875" style="3" customWidth="1"/>
    <col min="1301" max="1301" width="17.85546875" style="3" bestFit="1" customWidth="1"/>
    <col min="1302" max="1542" width="9.140625" style="3"/>
    <col min="1543" max="1543" width="79.28515625" style="3" bestFit="1" customWidth="1"/>
    <col min="1544" max="1544" width="20.140625" style="3" customWidth="1"/>
    <col min="1545" max="1545" width="20.5703125" style="3" customWidth="1"/>
    <col min="1546" max="1546" width="17.28515625" style="3" customWidth="1"/>
    <col min="1547" max="1549" width="15" style="3" bestFit="1" customWidth="1"/>
    <col min="1550" max="1550" width="16" style="3" bestFit="1" customWidth="1"/>
    <col min="1551" max="1553" width="15" style="3" bestFit="1" customWidth="1"/>
    <col min="1554" max="1555" width="16" style="3" bestFit="1" customWidth="1"/>
    <col min="1556" max="1556" width="18.85546875" style="3" customWidth="1"/>
    <col min="1557" max="1557" width="17.85546875" style="3" bestFit="1" customWidth="1"/>
    <col min="1558" max="1798" width="9.140625" style="3"/>
    <col min="1799" max="1799" width="79.28515625" style="3" bestFit="1" customWidth="1"/>
    <col min="1800" max="1800" width="20.140625" style="3" customWidth="1"/>
    <col min="1801" max="1801" width="20.5703125" style="3" customWidth="1"/>
    <col min="1802" max="1802" width="17.28515625" style="3" customWidth="1"/>
    <col min="1803" max="1805" width="15" style="3" bestFit="1" customWidth="1"/>
    <col min="1806" max="1806" width="16" style="3" bestFit="1" customWidth="1"/>
    <col min="1807" max="1809" width="15" style="3" bestFit="1" customWidth="1"/>
    <col min="1810" max="1811" width="16" style="3" bestFit="1" customWidth="1"/>
    <col min="1812" max="1812" width="18.85546875" style="3" customWidth="1"/>
    <col min="1813" max="1813" width="17.85546875" style="3" bestFit="1" customWidth="1"/>
    <col min="1814" max="2054" width="9.140625" style="3"/>
    <col min="2055" max="2055" width="79.28515625" style="3" bestFit="1" customWidth="1"/>
    <col min="2056" max="2056" width="20.140625" style="3" customWidth="1"/>
    <col min="2057" max="2057" width="20.5703125" style="3" customWidth="1"/>
    <col min="2058" max="2058" width="17.28515625" style="3" customWidth="1"/>
    <col min="2059" max="2061" width="15" style="3" bestFit="1" customWidth="1"/>
    <col min="2062" max="2062" width="16" style="3" bestFit="1" customWidth="1"/>
    <col min="2063" max="2065" width="15" style="3" bestFit="1" customWidth="1"/>
    <col min="2066" max="2067" width="16" style="3" bestFit="1" customWidth="1"/>
    <col min="2068" max="2068" width="18.85546875" style="3" customWidth="1"/>
    <col min="2069" max="2069" width="17.85546875" style="3" bestFit="1" customWidth="1"/>
    <col min="2070" max="2310" width="9.140625" style="3"/>
    <col min="2311" max="2311" width="79.28515625" style="3" bestFit="1" customWidth="1"/>
    <col min="2312" max="2312" width="20.140625" style="3" customWidth="1"/>
    <col min="2313" max="2313" width="20.5703125" style="3" customWidth="1"/>
    <col min="2314" max="2314" width="17.28515625" style="3" customWidth="1"/>
    <col min="2315" max="2317" width="15" style="3" bestFit="1" customWidth="1"/>
    <col min="2318" max="2318" width="16" style="3" bestFit="1" customWidth="1"/>
    <col min="2319" max="2321" width="15" style="3" bestFit="1" customWidth="1"/>
    <col min="2322" max="2323" width="16" style="3" bestFit="1" customWidth="1"/>
    <col min="2324" max="2324" width="18.85546875" style="3" customWidth="1"/>
    <col min="2325" max="2325" width="17.85546875" style="3" bestFit="1" customWidth="1"/>
    <col min="2326" max="2566" width="9.140625" style="3"/>
    <col min="2567" max="2567" width="79.28515625" style="3" bestFit="1" customWidth="1"/>
    <col min="2568" max="2568" width="20.140625" style="3" customWidth="1"/>
    <col min="2569" max="2569" width="20.5703125" style="3" customWidth="1"/>
    <col min="2570" max="2570" width="17.28515625" style="3" customWidth="1"/>
    <col min="2571" max="2573" width="15" style="3" bestFit="1" customWidth="1"/>
    <col min="2574" max="2574" width="16" style="3" bestFit="1" customWidth="1"/>
    <col min="2575" max="2577" width="15" style="3" bestFit="1" customWidth="1"/>
    <col min="2578" max="2579" width="16" style="3" bestFit="1" customWidth="1"/>
    <col min="2580" max="2580" width="18.85546875" style="3" customWidth="1"/>
    <col min="2581" max="2581" width="17.85546875" style="3" bestFit="1" customWidth="1"/>
    <col min="2582" max="2822" width="9.140625" style="3"/>
    <col min="2823" max="2823" width="79.28515625" style="3" bestFit="1" customWidth="1"/>
    <col min="2824" max="2824" width="20.140625" style="3" customWidth="1"/>
    <col min="2825" max="2825" width="20.5703125" style="3" customWidth="1"/>
    <col min="2826" max="2826" width="17.28515625" style="3" customWidth="1"/>
    <col min="2827" max="2829" width="15" style="3" bestFit="1" customWidth="1"/>
    <col min="2830" max="2830" width="16" style="3" bestFit="1" customWidth="1"/>
    <col min="2831" max="2833" width="15" style="3" bestFit="1" customWidth="1"/>
    <col min="2834" max="2835" width="16" style="3" bestFit="1" customWidth="1"/>
    <col min="2836" max="2836" width="18.85546875" style="3" customWidth="1"/>
    <col min="2837" max="2837" width="17.85546875" style="3" bestFit="1" customWidth="1"/>
    <col min="2838" max="3078" width="9.140625" style="3"/>
    <col min="3079" max="3079" width="79.28515625" style="3" bestFit="1" customWidth="1"/>
    <col min="3080" max="3080" width="20.140625" style="3" customWidth="1"/>
    <col min="3081" max="3081" width="20.5703125" style="3" customWidth="1"/>
    <col min="3082" max="3082" width="17.28515625" style="3" customWidth="1"/>
    <col min="3083" max="3085" width="15" style="3" bestFit="1" customWidth="1"/>
    <col min="3086" max="3086" width="16" style="3" bestFit="1" customWidth="1"/>
    <col min="3087" max="3089" width="15" style="3" bestFit="1" customWidth="1"/>
    <col min="3090" max="3091" width="16" style="3" bestFit="1" customWidth="1"/>
    <col min="3092" max="3092" width="18.85546875" style="3" customWidth="1"/>
    <col min="3093" max="3093" width="17.85546875" style="3" bestFit="1" customWidth="1"/>
    <col min="3094" max="3334" width="9.140625" style="3"/>
    <col min="3335" max="3335" width="79.28515625" style="3" bestFit="1" customWidth="1"/>
    <col min="3336" max="3336" width="20.140625" style="3" customWidth="1"/>
    <col min="3337" max="3337" width="20.5703125" style="3" customWidth="1"/>
    <col min="3338" max="3338" width="17.28515625" style="3" customWidth="1"/>
    <col min="3339" max="3341" width="15" style="3" bestFit="1" customWidth="1"/>
    <col min="3342" max="3342" width="16" style="3" bestFit="1" customWidth="1"/>
    <col min="3343" max="3345" width="15" style="3" bestFit="1" customWidth="1"/>
    <col min="3346" max="3347" width="16" style="3" bestFit="1" customWidth="1"/>
    <col min="3348" max="3348" width="18.85546875" style="3" customWidth="1"/>
    <col min="3349" max="3349" width="17.85546875" style="3" bestFit="1" customWidth="1"/>
    <col min="3350" max="3590" width="9.140625" style="3"/>
    <col min="3591" max="3591" width="79.28515625" style="3" bestFit="1" customWidth="1"/>
    <col min="3592" max="3592" width="20.140625" style="3" customWidth="1"/>
    <col min="3593" max="3593" width="20.5703125" style="3" customWidth="1"/>
    <col min="3594" max="3594" width="17.28515625" style="3" customWidth="1"/>
    <col min="3595" max="3597" width="15" style="3" bestFit="1" customWidth="1"/>
    <col min="3598" max="3598" width="16" style="3" bestFit="1" customWidth="1"/>
    <col min="3599" max="3601" width="15" style="3" bestFit="1" customWidth="1"/>
    <col min="3602" max="3603" width="16" style="3" bestFit="1" customWidth="1"/>
    <col min="3604" max="3604" width="18.85546875" style="3" customWidth="1"/>
    <col min="3605" max="3605" width="17.85546875" style="3" bestFit="1" customWidth="1"/>
    <col min="3606" max="3846" width="9.140625" style="3"/>
    <col min="3847" max="3847" width="79.28515625" style="3" bestFit="1" customWidth="1"/>
    <col min="3848" max="3848" width="20.140625" style="3" customWidth="1"/>
    <col min="3849" max="3849" width="20.5703125" style="3" customWidth="1"/>
    <col min="3850" max="3850" width="17.28515625" style="3" customWidth="1"/>
    <col min="3851" max="3853" width="15" style="3" bestFit="1" customWidth="1"/>
    <col min="3854" max="3854" width="16" style="3" bestFit="1" customWidth="1"/>
    <col min="3855" max="3857" width="15" style="3" bestFit="1" customWidth="1"/>
    <col min="3858" max="3859" width="16" style="3" bestFit="1" customWidth="1"/>
    <col min="3860" max="3860" width="18.85546875" style="3" customWidth="1"/>
    <col min="3861" max="3861" width="17.85546875" style="3" bestFit="1" customWidth="1"/>
    <col min="3862" max="4102" width="9.140625" style="3"/>
    <col min="4103" max="4103" width="79.28515625" style="3" bestFit="1" customWidth="1"/>
    <col min="4104" max="4104" width="20.140625" style="3" customWidth="1"/>
    <col min="4105" max="4105" width="20.5703125" style="3" customWidth="1"/>
    <col min="4106" max="4106" width="17.28515625" style="3" customWidth="1"/>
    <col min="4107" max="4109" width="15" style="3" bestFit="1" customWidth="1"/>
    <col min="4110" max="4110" width="16" style="3" bestFit="1" customWidth="1"/>
    <col min="4111" max="4113" width="15" style="3" bestFit="1" customWidth="1"/>
    <col min="4114" max="4115" width="16" style="3" bestFit="1" customWidth="1"/>
    <col min="4116" max="4116" width="18.85546875" style="3" customWidth="1"/>
    <col min="4117" max="4117" width="17.85546875" style="3" bestFit="1" customWidth="1"/>
    <col min="4118" max="4358" width="9.140625" style="3"/>
    <col min="4359" max="4359" width="79.28515625" style="3" bestFit="1" customWidth="1"/>
    <col min="4360" max="4360" width="20.140625" style="3" customWidth="1"/>
    <col min="4361" max="4361" width="20.5703125" style="3" customWidth="1"/>
    <col min="4362" max="4362" width="17.28515625" style="3" customWidth="1"/>
    <col min="4363" max="4365" width="15" style="3" bestFit="1" customWidth="1"/>
    <col min="4366" max="4366" width="16" style="3" bestFit="1" customWidth="1"/>
    <col min="4367" max="4369" width="15" style="3" bestFit="1" customWidth="1"/>
    <col min="4370" max="4371" width="16" style="3" bestFit="1" customWidth="1"/>
    <col min="4372" max="4372" width="18.85546875" style="3" customWidth="1"/>
    <col min="4373" max="4373" width="17.85546875" style="3" bestFit="1" customWidth="1"/>
    <col min="4374" max="4614" width="9.140625" style="3"/>
    <col min="4615" max="4615" width="79.28515625" style="3" bestFit="1" customWidth="1"/>
    <col min="4616" max="4616" width="20.140625" style="3" customWidth="1"/>
    <col min="4617" max="4617" width="20.5703125" style="3" customWidth="1"/>
    <col min="4618" max="4618" width="17.28515625" style="3" customWidth="1"/>
    <col min="4619" max="4621" width="15" style="3" bestFit="1" customWidth="1"/>
    <col min="4622" max="4622" width="16" style="3" bestFit="1" customWidth="1"/>
    <col min="4623" max="4625" width="15" style="3" bestFit="1" customWidth="1"/>
    <col min="4626" max="4627" width="16" style="3" bestFit="1" customWidth="1"/>
    <col min="4628" max="4628" width="18.85546875" style="3" customWidth="1"/>
    <col min="4629" max="4629" width="17.85546875" style="3" bestFit="1" customWidth="1"/>
    <col min="4630" max="4870" width="9.140625" style="3"/>
    <col min="4871" max="4871" width="79.28515625" style="3" bestFit="1" customWidth="1"/>
    <col min="4872" max="4872" width="20.140625" style="3" customWidth="1"/>
    <col min="4873" max="4873" width="20.5703125" style="3" customWidth="1"/>
    <col min="4874" max="4874" width="17.28515625" style="3" customWidth="1"/>
    <col min="4875" max="4877" width="15" style="3" bestFit="1" customWidth="1"/>
    <col min="4878" max="4878" width="16" style="3" bestFit="1" customWidth="1"/>
    <col min="4879" max="4881" width="15" style="3" bestFit="1" customWidth="1"/>
    <col min="4882" max="4883" width="16" style="3" bestFit="1" customWidth="1"/>
    <col min="4884" max="4884" width="18.85546875" style="3" customWidth="1"/>
    <col min="4885" max="4885" width="17.85546875" style="3" bestFit="1" customWidth="1"/>
    <col min="4886" max="5126" width="9.140625" style="3"/>
    <col min="5127" max="5127" width="79.28515625" style="3" bestFit="1" customWidth="1"/>
    <col min="5128" max="5128" width="20.140625" style="3" customWidth="1"/>
    <col min="5129" max="5129" width="20.5703125" style="3" customWidth="1"/>
    <col min="5130" max="5130" width="17.28515625" style="3" customWidth="1"/>
    <col min="5131" max="5133" width="15" style="3" bestFit="1" customWidth="1"/>
    <col min="5134" max="5134" width="16" style="3" bestFit="1" customWidth="1"/>
    <col min="5135" max="5137" width="15" style="3" bestFit="1" customWidth="1"/>
    <col min="5138" max="5139" width="16" style="3" bestFit="1" customWidth="1"/>
    <col min="5140" max="5140" width="18.85546875" style="3" customWidth="1"/>
    <col min="5141" max="5141" width="17.85546875" style="3" bestFit="1" customWidth="1"/>
    <col min="5142" max="5382" width="9.140625" style="3"/>
    <col min="5383" max="5383" width="79.28515625" style="3" bestFit="1" customWidth="1"/>
    <col min="5384" max="5384" width="20.140625" style="3" customWidth="1"/>
    <col min="5385" max="5385" width="20.5703125" style="3" customWidth="1"/>
    <col min="5386" max="5386" width="17.28515625" style="3" customWidth="1"/>
    <col min="5387" max="5389" width="15" style="3" bestFit="1" customWidth="1"/>
    <col min="5390" max="5390" width="16" style="3" bestFit="1" customWidth="1"/>
    <col min="5391" max="5393" width="15" style="3" bestFit="1" customWidth="1"/>
    <col min="5394" max="5395" width="16" style="3" bestFit="1" customWidth="1"/>
    <col min="5396" max="5396" width="18.85546875" style="3" customWidth="1"/>
    <col min="5397" max="5397" width="17.85546875" style="3" bestFit="1" customWidth="1"/>
    <col min="5398" max="5638" width="9.140625" style="3"/>
    <col min="5639" max="5639" width="79.28515625" style="3" bestFit="1" customWidth="1"/>
    <col min="5640" max="5640" width="20.140625" style="3" customWidth="1"/>
    <col min="5641" max="5641" width="20.5703125" style="3" customWidth="1"/>
    <col min="5642" max="5642" width="17.28515625" style="3" customWidth="1"/>
    <col min="5643" max="5645" width="15" style="3" bestFit="1" customWidth="1"/>
    <col min="5646" max="5646" width="16" style="3" bestFit="1" customWidth="1"/>
    <col min="5647" max="5649" width="15" style="3" bestFit="1" customWidth="1"/>
    <col min="5650" max="5651" width="16" style="3" bestFit="1" customWidth="1"/>
    <col min="5652" max="5652" width="18.85546875" style="3" customWidth="1"/>
    <col min="5653" max="5653" width="17.85546875" style="3" bestFit="1" customWidth="1"/>
    <col min="5654" max="5894" width="9.140625" style="3"/>
    <col min="5895" max="5895" width="79.28515625" style="3" bestFit="1" customWidth="1"/>
    <col min="5896" max="5896" width="20.140625" style="3" customWidth="1"/>
    <col min="5897" max="5897" width="20.5703125" style="3" customWidth="1"/>
    <col min="5898" max="5898" width="17.28515625" style="3" customWidth="1"/>
    <col min="5899" max="5901" width="15" style="3" bestFit="1" customWidth="1"/>
    <col min="5902" max="5902" width="16" style="3" bestFit="1" customWidth="1"/>
    <col min="5903" max="5905" width="15" style="3" bestFit="1" customWidth="1"/>
    <col min="5906" max="5907" width="16" style="3" bestFit="1" customWidth="1"/>
    <col min="5908" max="5908" width="18.85546875" style="3" customWidth="1"/>
    <col min="5909" max="5909" width="17.85546875" style="3" bestFit="1" customWidth="1"/>
    <col min="5910" max="6150" width="9.140625" style="3"/>
    <col min="6151" max="6151" width="79.28515625" style="3" bestFit="1" customWidth="1"/>
    <col min="6152" max="6152" width="20.140625" style="3" customWidth="1"/>
    <col min="6153" max="6153" width="20.5703125" style="3" customWidth="1"/>
    <col min="6154" max="6154" width="17.28515625" style="3" customWidth="1"/>
    <col min="6155" max="6157" width="15" style="3" bestFit="1" customWidth="1"/>
    <col min="6158" max="6158" width="16" style="3" bestFit="1" customWidth="1"/>
    <col min="6159" max="6161" width="15" style="3" bestFit="1" customWidth="1"/>
    <col min="6162" max="6163" width="16" style="3" bestFit="1" customWidth="1"/>
    <col min="6164" max="6164" width="18.85546875" style="3" customWidth="1"/>
    <col min="6165" max="6165" width="17.85546875" style="3" bestFit="1" customWidth="1"/>
    <col min="6166" max="6406" width="9.140625" style="3"/>
    <col min="6407" max="6407" width="79.28515625" style="3" bestFit="1" customWidth="1"/>
    <col min="6408" max="6408" width="20.140625" style="3" customWidth="1"/>
    <col min="6409" max="6409" width="20.5703125" style="3" customWidth="1"/>
    <col min="6410" max="6410" width="17.28515625" style="3" customWidth="1"/>
    <col min="6411" max="6413" width="15" style="3" bestFit="1" customWidth="1"/>
    <col min="6414" max="6414" width="16" style="3" bestFit="1" customWidth="1"/>
    <col min="6415" max="6417" width="15" style="3" bestFit="1" customWidth="1"/>
    <col min="6418" max="6419" width="16" style="3" bestFit="1" customWidth="1"/>
    <col min="6420" max="6420" width="18.85546875" style="3" customWidth="1"/>
    <col min="6421" max="6421" width="17.85546875" style="3" bestFit="1" customWidth="1"/>
    <col min="6422" max="6662" width="9.140625" style="3"/>
    <col min="6663" max="6663" width="79.28515625" style="3" bestFit="1" customWidth="1"/>
    <col min="6664" max="6664" width="20.140625" style="3" customWidth="1"/>
    <col min="6665" max="6665" width="20.5703125" style="3" customWidth="1"/>
    <col min="6666" max="6666" width="17.28515625" style="3" customWidth="1"/>
    <col min="6667" max="6669" width="15" style="3" bestFit="1" customWidth="1"/>
    <col min="6670" max="6670" width="16" style="3" bestFit="1" customWidth="1"/>
    <col min="6671" max="6673" width="15" style="3" bestFit="1" customWidth="1"/>
    <col min="6674" max="6675" width="16" style="3" bestFit="1" customWidth="1"/>
    <col min="6676" max="6676" width="18.85546875" style="3" customWidth="1"/>
    <col min="6677" max="6677" width="17.85546875" style="3" bestFit="1" customWidth="1"/>
    <col min="6678" max="6918" width="9.140625" style="3"/>
    <col min="6919" max="6919" width="79.28515625" style="3" bestFit="1" customWidth="1"/>
    <col min="6920" max="6920" width="20.140625" style="3" customWidth="1"/>
    <col min="6921" max="6921" width="20.5703125" style="3" customWidth="1"/>
    <col min="6922" max="6922" width="17.28515625" style="3" customWidth="1"/>
    <col min="6923" max="6925" width="15" style="3" bestFit="1" customWidth="1"/>
    <col min="6926" max="6926" width="16" style="3" bestFit="1" customWidth="1"/>
    <col min="6927" max="6929" width="15" style="3" bestFit="1" customWidth="1"/>
    <col min="6930" max="6931" width="16" style="3" bestFit="1" customWidth="1"/>
    <col min="6932" max="6932" width="18.85546875" style="3" customWidth="1"/>
    <col min="6933" max="6933" width="17.85546875" style="3" bestFit="1" customWidth="1"/>
    <col min="6934" max="7174" width="9.140625" style="3"/>
    <col min="7175" max="7175" width="79.28515625" style="3" bestFit="1" customWidth="1"/>
    <col min="7176" max="7176" width="20.140625" style="3" customWidth="1"/>
    <col min="7177" max="7177" width="20.5703125" style="3" customWidth="1"/>
    <col min="7178" max="7178" width="17.28515625" style="3" customWidth="1"/>
    <col min="7179" max="7181" width="15" style="3" bestFit="1" customWidth="1"/>
    <col min="7182" max="7182" width="16" style="3" bestFit="1" customWidth="1"/>
    <col min="7183" max="7185" width="15" style="3" bestFit="1" customWidth="1"/>
    <col min="7186" max="7187" width="16" style="3" bestFit="1" customWidth="1"/>
    <col min="7188" max="7188" width="18.85546875" style="3" customWidth="1"/>
    <col min="7189" max="7189" width="17.85546875" style="3" bestFit="1" customWidth="1"/>
    <col min="7190" max="7430" width="9.140625" style="3"/>
    <col min="7431" max="7431" width="79.28515625" style="3" bestFit="1" customWidth="1"/>
    <col min="7432" max="7432" width="20.140625" style="3" customWidth="1"/>
    <col min="7433" max="7433" width="20.5703125" style="3" customWidth="1"/>
    <col min="7434" max="7434" width="17.28515625" style="3" customWidth="1"/>
    <col min="7435" max="7437" width="15" style="3" bestFit="1" customWidth="1"/>
    <col min="7438" max="7438" width="16" style="3" bestFit="1" customWidth="1"/>
    <col min="7439" max="7441" width="15" style="3" bestFit="1" customWidth="1"/>
    <col min="7442" max="7443" width="16" style="3" bestFit="1" customWidth="1"/>
    <col min="7444" max="7444" width="18.85546875" style="3" customWidth="1"/>
    <col min="7445" max="7445" width="17.85546875" style="3" bestFit="1" customWidth="1"/>
    <col min="7446" max="7686" width="9.140625" style="3"/>
    <col min="7687" max="7687" width="79.28515625" style="3" bestFit="1" customWidth="1"/>
    <col min="7688" max="7688" width="20.140625" style="3" customWidth="1"/>
    <col min="7689" max="7689" width="20.5703125" style="3" customWidth="1"/>
    <col min="7690" max="7690" width="17.28515625" style="3" customWidth="1"/>
    <col min="7691" max="7693" width="15" style="3" bestFit="1" customWidth="1"/>
    <col min="7694" max="7694" width="16" style="3" bestFit="1" customWidth="1"/>
    <col min="7695" max="7697" width="15" style="3" bestFit="1" customWidth="1"/>
    <col min="7698" max="7699" width="16" style="3" bestFit="1" customWidth="1"/>
    <col min="7700" max="7700" width="18.85546875" style="3" customWidth="1"/>
    <col min="7701" max="7701" width="17.85546875" style="3" bestFit="1" customWidth="1"/>
    <col min="7702" max="7942" width="9.140625" style="3"/>
    <col min="7943" max="7943" width="79.28515625" style="3" bestFit="1" customWidth="1"/>
    <col min="7944" max="7944" width="20.140625" style="3" customWidth="1"/>
    <col min="7945" max="7945" width="20.5703125" style="3" customWidth="1"/>
    <col min="7946" max="7946" width="17.28515625" style="3" customWidth="1"/>
    <col min="7947" max="7949" width="15" style="3" bestFit="1" customWidth="1"/>
    <col min="7950" max="7950" width="16" style="3" bestFit="1" customWidth="1"/>
    <col min="7951" max="7953" width="15" style="3" bestFit="1" customWidth="1"/>
    <col min="7954" max="7955" width="16" style="3" bestFit="1" customWidth="1"/>
    <col min="7956" max="7956" width="18.85546875" style="3" customWidth="1"/>
    <col min="7957" max="7957" width="17.85546875" style="3" bestFit="1" customWidth="1"/>
    <col min="7958" max="8198" width="9.140625" style="3"/>
    <col min="8199" max="8199" width="79.28515625" style="3" bestFit="1" customWidth="1"/>
    <col min="8200" max="8200" width="20.140625" style="3" customWidth="1"/>
    <col min="8201" max="8201" width="20.5703125" style="3" customWidth="1"/>
    <col min="8202" max="8202" width="17.28515625" style="3" customWidth="1"/>
    <col min="8203" max="8205" width="15" style="3" bestFit="1" customWidth="1"/>
    <col min="8206" max="8206" width="16" style="3" bestFit="1" customWidth="1"/>
    <col min="8207" max="8209" width="15" style="3" bestFit="1" customWidth="1"/>
    <col min="8210" max="8211" width="16" style="3" bestFit="1" customWidth="1"/>
    <col min="8212" max="8212" width="18.85546875" style="3" customWidth="1"/>
    <col min="8213" max="8213" width="17.85546875" style="3" bestFit="1" customWidth="1"/>
    <col min="8214" max="8454" width="9.140625" style="3"/>
    <col min="8455" max="8455" width="79.28515625" style="3" bestFit="1" customWidth="1"/>
    <col min="8456" max="8456" width="20.140625" style="3" customWidth="1"/>
    <col min="8457" max="8457" width="20.5703125" style="3" customWidth="1"/>
    <col min="8458" max="8458" width="17.28515625" style="3" customWidth="1"/>
    <col min="8459" max="8461" width="15" style="3" bestFit="1" customWidth="1"/>
    <col min="8462" max="8462" width="16" style="3" bestFit="1" customWidth="1"/>
    <col min="8463" max="8465" width="15" style="3" bestFit="1" customWidth="1"/>
    <col min="8466" max="8467" width="16" style="3" bestFit="1" customWidth="1"/>
    <col min="8468" max="8468" width="18.85546875" style="3" customWidth="1"/>
    <col min="8469" max="8469" width="17.85546875" style="3" bestFit="1" customWidth="1"/>
    <col min="8470" max="8710" width="9.140625" style="3"/>
    <col min="8711" max="8711" width="79.28515625" style="3" bestFit="1" customWidth="1"/>
    <col min="8712" max="8712" width="20.140625" style="3" customWidth="1"/>
    <col min="8713" max="8713" width="20.5703125" style="3" customWidth="1"/>
    <col min="8714" max="8714" width="17.28515625" style="3" customWidth="1"/>
    <col min="8715" max="8717" width="15" style="3" bestFit="1" customWidth="1"/>
    <col min="8718" max="8718" width="16" style="3" bestFit="1" customWidth="1"/>
    <col min="8719" max="8721" width="15" style="3" bestFit="1" customWidth="1"/>
    <col min="8722" max="8723" width="16" style="3" bestFit="1" customWidth="1"/>
    <col min="8724" max="8724" width="18.85546875" style="3" customWidth="1"/>
    <col min="8725" max="8725" width="17.85546875" style="3" bestFit="1" customWidth="1"/>
    <col min="8726" max="8966" width="9.140625" style="3"/>
    <col min="8967" max="8967" width="79.28515625" style="3" bestFit="1" customWidth="1"/>
    <col min="8968" max="8968" width="20.140625" style="3" customWidth="1"/>
    <col min="8969" max="8969" width="20.5703125" style="3" customWidth="1"/>
    <col min="8970" max="8970" width="17.28515625" style="3" customWidth="1"/>
    <col min="8971" max="8973" width="15" style="3" bestFit="1" customWidth="1"/>
    <col min="8974" max="8974" width="16" style="3" bestFit="1" customWidth="1"/>
    <col min="8975" max="8977" width="15" style="3" bestFit="1" customWidth="1"/>
    <col min="8978" max="8979" width="16" style="3" bestFit="1" customWidth="1"/>
    <col min="8980" max="8980" width="18.85546875" style="3" customWidth="1"/>
    <col min="8981" max="8981" width="17.85546875" style="3" bestFit="1" customWidth="1"/>
    <col min="8982" max="9222" width="9.140625" style="3"/>
    <col min="9223" max="9223" width="79.28515625" style="3" bestFit="1" customWidth="1"/>
    <col min="9224" max="9224" width="20.140625" style="3" customWidth="1"/>
    <col min="9225" max="9225" width="20.5703125" style="3" customWidth="1"/>
    <col min="9226" max="9226" width="17.28515625" style="3" customWidth="1"/>
    <col min="9227" max="9229" width="15" style="3" bestFit="1" customWidth="1"/>
    <col min="9230" max="9230" width="16" style="3" bestFit="1" customWidth="1"/>
    <col min="9231" max="9233" width="15" style="3" bestFit="1" customWidth="1"/>
    <col min="9234" max="9235" width="16" style="3" bestFit="1" customWidth="1"/>
    <col min="9236" max="9236" width="18.85546875" style="3" customWidth="1"/>
    <col min="9237" max="9237" width="17.85546875" style="3" bestFit="1" customWidth="1"/>
    <col min="9238" max="9478" width="9.140625" style="3"/>
    <col min="9479" max="9479" width="79.28515625" style="3" bestFit="1" customWidth="1"/>
    <col min="9480" max="9480" width="20.140625" style="3" customWidth="1"/>
    <col min="9481" max="9481" width="20.5703125" style="3" customWidth="1"/>
    <col min="9482" max="9482" width="17.28515625" style="3" customWidth="1"/>
    <col min="9483" max="9485" width="15" style="3" bestFit="1" customWidth="1"/>
    <col min="9486" max="9486" width="16" style="3" bestFit="1" customWidth="1"/>
    <col min="9487" max="9489" width="15" style="3" bestFit="1" customWidth="1"/>
    <col min="9490" max="9491" width="16" style="3" bestFit="1" customWidth="1"/>
    <col min="9492" max="9492" width="18.85546875" style="3" customWidth="1"/>
    <col min="9493" max="9493" width="17.85546875" style="3" bestFit="1" customWidth="1"/>
    <col min="9494" max="9734" width="9.140625" style="3"/>
    <col min="9735" max="9735" width="79.28515625" style="3" bestFit="1" customWidth="1"/>
    <col min="9736" max="9736" width="20.140625" style="3" customWidth="1"/>
    <col min="9737" max="9737" width="20.5703125" style="3" customWidth="1"/>
    <col min="9738" max="9738" width="17.28515625" style="3" customWidth="1"/>
    <col min="9739" max="9741" width="15" style="3" bestFit="1" customWidth="1"/>
    <col min="9742" max="9742" width="16" style="3" bestFit="1" customWidth="1"/>
    <col min="9743" max="9745" width="15" style="3" bestFit="1" customWidth="1"/>
    <col min="9746" max="9747" width="16" style="3" bestFit="1" customWidth="1"/>
    <col min="9748" max="9748" width="18.85546875" style="3" customWidth="1"/>
    <col min="9749" max="9749" width="17.85546875" style="3" bestFit="1" customWidth="1"/>
    <col min="9750" max="9990" width="9.140625" style="3"/>
    <col min="9991" max="9991" width="79.28515625" style="3" bestFit="1" customWidth="1"/>
    <col min="9992" max="9992" width="20.140625" style="3" customWidth="1"/>
    <col min="9993" max="9993" width="20.5703125" style="3" customWidth="1"/>
    <col min="9994" max="9994" width="17.28515625" style="3" customWidth="1"/>
    <col min="9995" max="9997" width="15" style="3" bestFit="1" customWidth="1"/>
    <col min="9998" max="9998" width="16" style="3" bestFit="1" customWidth="1"/>
    <col min="9999" max="10001" width="15" style="3" bestFit="1" customWidth="1"/>
    <col min="10002" max="10003" width="16" style="3" bestFit="1" customWidth="1"/>
    <col min="10004" max="10004" width="18.85546875" style="3" customWidth="1"/>
    <col min="10005" max="10005" width="17.85546875" style="3" bestFit="1" customWidth="1"/>
    <col min="10006" max="10246" width="9.140625" style="3"/>
    <col min="10247" max="10247" width="79.28515625" style="3" bestFit="1" customWidth="1"/>
    <col min="10248" max="10248" width="20.140625" style="3" customWidth="1"/>
    <col min="10249" max="10249" width="20.5703125" style="3" customWidth="1"/>
    <col min="10250" max="10250" width="17.28515625" style="3" customWidth="1"/>
    <col min="10251" max="10253" width="15" style="3" bestFit="1" customWidth="1"/>
    <col min="10254" max="10254" width="16" style="3" bestFit="1" customWidth="1"/>
    <col min="10255" max="10257" width="15" style="3" bestFit="1" customWidth="1"/>
    <col min="10258" max="10259" width="16" style="3" bestFit="1" customWidth="1"/>
    <col min="10260" max="10260" width="18.85546875" style="3" customWidth="1"/>
    <col min="10261" max="10261" width="17.85546875" style="3" bestFit="1" customWidth="1"/>
    <col min="10262" max="10502" width="9.140625" style="3"/>
    <col min="10503" max="10503" width="79.28515625" style="3" bestFit="1" customWidth="1"/>
    <col min="10504" max="10504" width="20.140625" style="3" customWidth="1"/>
    <col min="10505" max="10505" width="20.5703125" style="3" customWidth="1"/>
    <col min="10506" max="10506" width="17.28515625" style="3" customWidth="1"/>
    <col min="10507" max="10509" width="15" style="3" bestFit="1" customWidth="1"/>
    <col min="10510" max="10510" width="16" style="3" bestFit="1" customWidth="1"/>
    <col min="10511" max="10513" width="15" style="3" bestFit="1" customWidth="1"/>
    <col min="10514" max="10515" width="16" style="3" bestFit="1" customWidth="1"/>
    <col min="10516" max="10516" width="18.85546875" style="3" customWidth="1"/>
    <col min="10517" max="10517" width="17.85546875" style="3" bestFit="1" customWidth="1"/>
    <col min="10518" max="10758" width="9.140625" style="3"/>
    <col min="10759" max="10759" width="79.28515625" style="3" bestFit="1" customWidth="1"/>
    <col min="10760" max="10760" width="20.140625" style="3" customWidth="1"/>
    <col min="10761" max="10761" width="20.5703125" style="3" customWidth="1"/>
    <col min="10762" max="10762" width="17.28515625" style="3" customWidth="1"/>
    <col min="10763" max="10765" width="15" style="3" bestFit="1" customWidth="1"/>
    <col min="10766" max="10766" width="16" style="3" bestFit="1" customWidth="1"/>
    <col min="10767" max="10769" width="15" style="3" bestFit="1" customWidth="1"/>
    <col min="10770" max="10771" width="16" style="3" bestFit="1" customWidth="1"/>
    <col min="10772" max="10772" width="18.85546875" style="3" customWidth="1"/>
    <col min="10773" max="10773" width="17.85546875" style="3" bestFit="1" customWidth="1"/>
    <col min="10774" max="11014" width="9.140625" style="3"/>
    <col min="11015" max="11015" width="79.28515625" style="3" bestFit="1" customWidth="1"/>
    <col min="11016" max="11016" width="20.140625" style="3" customWidth="1"/>
    <col min="11017" max="11017" width="20.5703125" style="3" customWidth="1"/>
    <col min="11018" max="11018" width="17.28515625" style="3" customWidth="1"/>
    <col min="11019" max="11021" width="15" style="3" bestFit="1" customWidth="1"/>
    <col min="11022" max="11022" width="16" style="3" bestFit="1" customWidth="1"/>
    <col min="11023" max="11025" width="15" style="3" bestFit="1" customWidth="1"/>
    <col min="11026" max="11027" width="16" style="3" bestFit="1" customWidth="1"/>
    <col min="11028" max="11028" width="18.85546875" style="3" customWidth="1"/>
    <col min="11029" max="11029" width="17.85546875" style="3" bestFit="1" customWidth="1"/>
    <col min="11030" max="11270" width="9.140625" style="3"/>
    <col min="11271" max="11271" width="79.28515625" style="3" bestFit="1" customWidth="1"/>
    <col min="11272" max="11272" width="20.140625" style="3" customWidth="1"/>
    <col min="11273" max="11273" width="20.5703125" style="3" customWidth="1"/>
    <col min="11274" max="11274" width="17.28515625" style="3" customWidth="1"/>
    <col min="11275" max="11277" width="15" style="3" bestFit="1" customWidth="1"/>
    <col min="11278" max="11278" width="16" style="3" bestFit="1" customWidth="1"/>
    <col min="11279" max="11281" width="15" style="3" bestFit="1" customWidth="1"/>
    <col min="11282" max="11283" width="16" style="3" bestFit="1" customWidth="1"/>
    <col min="11284" max="11284" width="18.85546875" style="3" customWidth="1"/>
    <col min="11285" max="11285" width="17.85546875" style="3" bestFit="1" customWidth="1"/>
    <col min="11286" max="11526" width="9.140625" style="3"/>
    <col min="11527" max="11527" width="79.28515625" style="3" bestFit="1" customWidth="1"/>
    <col min="11528" max="11528" width="20.140625" style="3" customWidth="1"/>
    <col min="11529" max="11529" width="20.5703125" style="3" customWidth="1"/>
    <col min="11530" max="11530" width="17.28515625" style="3" customWidth="1"/>
    <col min="11531" max="11533" width="15" style="3" bestFit="1" customWidth="1"/>
    <col min="11534" max="11534" width="16" style="3" bestFit="1" customWidth="1"/>
    <col min="11535" max="11537" width="15" style="3" bestFit="1" customWidth="1"/>
    <col min="11538" max="11539" width="16" style="3" bestFit="1" customWidth="1"/>
    <col min="11540" max="11540" width="18.85546875" style="3" customWidth="1"/>
    <col min="11541" max="11541" width="17.85546875" style="3" bestFit="1" customWidth="1"/>
    <col min="11542" max="11782" width="9.140625" style="3"/>
    <col min="11783" max="11783" width="79.28515625" style="3" bestFit="1" customWidth="1"/>
    <col min="11784" max="11784" width="20.140625" style="3" customWidth="1"/>
    <col min="11785" max="11785" width="20.5703125" style="3" customWidth="1"/>
    <col min="11786" max="11786" width="17.28515625" style="3" customWidth="1"/>
    <col min="11787" max="11789" width="15" style="3" bestFit="1" customWidth="1"/>
    <col min="11790" max="11790" width="16" style="3" bestFit="1" customWidth="1"/>
    <col min="11791" max="11793" width="15" style="3" bestFit="1" customWidth="1"/>
    <col min="11794" max="11795" width="16" style="3" bestFit="1" customWidth="1"/>
    <col min="11796" max="11796" width="18.85546875" style="3" customWidth="1"/>
    <col min="11797" max="11797" width="17.85546875" style="3" bestFit="1" customWidth="1"/>
    <col min="11798" max="12038" width="9.140625" style="3"/>
    <col min="12039" max="12039" width="79.28515625" style="3" bestFit="1" customWidth="1"/>
    <col min="12040" max="12040" width="20.140625" style="3" customWidth="1"/>
    <col min="12041" max="12041" width="20.5703125" style="3" customWidth="1"/>
    <col min="12042" max="12042" width="17.28515625" style="3" customWidth="1"/>
    <col min="12043" max="12045" width="15" style="3" bestFit="1" customWidth="1"/>
    <col min="12046" max="12046" width="16" style="3" bestFit="1" customWidth="1"/>
    <col min="12047" max="12049" width="15" style="3" bestFit="1" customWidth="1"/>
    <col min="12050" max="12051" width="16" style="3" bestFit="1" customWidth="1"/>
    <col min="12052" max="12052" width="18.85546875" style="3" customWidth="1"/>
    <col min="12053" max="12053" width="17.85546875" style="3" bestFit="1" customWidth="1"/>
    <col min="12054" max="12294" width="9.140625" style="3"/>
    <col min="12295" max="12295" width="79.28515625" style="3" bestFit="1" customWidth="1"/>
    <col min="12296" max="12296" width="20.140625" style="3" customWidth="1"/>
    <col min="12297" max="12297" width="20.5703125" style="3" customWidth="1"/>
    <col min="12298" max="12298" width="17.28515625" style="3" customWidth="1"/>
    <col min="12299" max="12301" width="15" style="3" bestFit="1" customWidth="1"/>
    <col min="12302" max="12302" width="16" style="3" bestFit="1" customWidth="1"/>
    <col min="12303" max="12305" width="15" style="3" bestFit="1" customWidth="1"/>
    <col min="12306" max="12307" width="16" style="3" bestFit="1" customWidth="1"/>
    <col min="12308" max="12308" width="18.85546875" style="3" customWidth="1"/>
    <col min="12309" max="12309" width="17.85546875" style="3" bestFit="1" customWidth="1"/>
    <col min="12310" max="12550" width="9.140625" style="3"/>
    <col min="12551" max="12551" width="79.28515625" style="3" bestFit="1" customWidth="1"/>
    <col min="12552" max="12552" width="20.140625" style="3" customWidth="1"/>
    <col min="12553" max="12553" width="20.5703125" style="3" customWidth="1"/>
    <col min="12554" max="12554" width="17.28515625" style="3" customWidth="1"/>
    <col min="12555" max="12557" width="15" style="3" bestFit="1" customWidth="1"/>
    <col min="12558" max="12558" width="16" style="3" bestFit="1" customWidth="1"/>
    <col min="12559" max="12561" width="15" style="3" bestFit="1" customWidth="1"/>
    <col min="12562" max="12563" width="16" style="3" bestFit="1" customWidth="1"/>
    <col min="12564" max="12564" width="18.85546875" style="3" customWidth="1"/>
    <col min="12565" max="12565" width="17.85546875" style="3" bestFit="1" customWidth="1"/>
    <col min="12566" max="12806" width="9.140625" style="3"/>
    <col min="12807" max="12807" width="79.28515625" style="3" bestFit="1" customWidth="1"/>
    <col min="12808" max="12808" width="20.140625" style="3" customWidth="1"/>
    <col min="12809" max="12809" width="20.5703125" style="3" customWidth="1"/>
    <col min="12810" max="12810" width="17.28515625" style="3" customWidth="1"/>
    <col min="12811" max="12813" width="15" style="3" bestFit="1" customWidth="1"/>
    <col min="12814" max="12814" width="16" style="3" bestFit="1" customWidth="1"/>
    <col min="12815" max="12817" width="15" style="3" bestFit="1" customWidth="1"/>
    <col min="12818" max="12819" width="16" style="3" bestFit="1" customWidth="1"/>
    <col min="12820" max="12820" width="18.85546875" style="3" customWidth="1"/>
    <col min="12821" max="12821" width="17.85546875" style="3" bestFit="1" customWidth="1"/>
    <col min="12822" max="13062" width="9.140625" style="3"/>
    <col min="13063" max="13063" width="79.28515625" style="3" bestFit="1" customWidth="1"/>
    <col min="13064" max="13064" width="20.140625" style="3" customWidth="1"/>
    <col min="13065" max="13065" width="20.5703125" style="3" customWidth="1"/>
    <col min="13066" max="13066" width="17.28515625" style="3" customWidth="1"/>
    <col min="13067" max="13069" width="15" style="3" bestFit="1" customWidth="1"/>
    <col min="13070" max="13070" width="16" style="3" bestFit="1" customWidth="1"/>
    <col min="13071" max="13073" width="15" style="3" bestFit="1" customWidth="1"/>
    <col min="13074" max="13075" width="16" style="3" bestFit="1" customWidth="1"/>
    <col min="13076" max="13076" width="18.85546875" style="3" customWidth="1"/>
    <col min="13077" max="13077" width="17.85546875" style="3" bestFit="1" customWidth="1"/>
    <col min="13078" max="13318" width="9.140625" style="3"/>
    <col min="13319" max="13319" width="79.28515625" style="3" bestFit="1" customWidth="1"/>
    <col min="13320" max="13320" width="20.140625" style="3" customWidth="1"/>
    <col min="13321" max="13321" width="20.5703125" style="3" customWidth="1"/>
    <col min="13322" max="13322" width="17.28515625" style="3" customWidth="1"/>
    <col min="13323" max="13325" width="15" style="3" bestFit="1" customWidth="1"/>
    <col min="13326" max="13326" width="16" style="3" bestFit="1" customWidth="1"/>
    <col min="13327" max="13329" width="15" style="3" bestFit="1" customWidth="1"/>
    <col min="13330" max="13331" width="16" style="3" bestFit="1" customWidth="1"/>
    <col min="13332" max="13332" width="18.85546875" style="3" customWidth="1"/>
    <col min="13333" max="13333" width="17.85546875" style="3" bestFit="1" customWidth="1"/>
    <col min="13334" max="13574" width="9.140625" style="3"/>
    <col min="13575" max="13575" width="79.28515625" style="3" bestFit="1" customWidth="1"/>
    <col min="13576" max="13576" width="20.140625" style="3" customWidth="1"/>
    <col min="13577" max="13577" width="20.5703125" style="3" customWidth="1"/>
    <col min="13578" max="13578" width="17.28515625" style="3" customWidth="1"/>
    <col min="13579" max="13581" width="15" style="3" bestFit="1" customWidth="1"/>
    <col min="13582" max="13582" width="16" style="3" bestFit="1" customWidth="1"/>
    <col min="13583" max="13585" width="15" style="3" bestFit="1" customWidth="1"/>
    <col min="13586" max="13587" width="16" style="3" bestFit="1" customWidth="1"/>
    <col min="13588" max="13588" width="18.85546875" style="3" customWidth="1"/>
    <col min="13589" max="13589" width="17.85546875" style="3" bestFit="1" customWidth="1"/>
    <col min="13590" max="13830" width="9.140625" style="3"/>
    <col min="13831" max="13831" width="79.28515625" style="3" bestFit="1" customWidth="1"/>
    <col min="13832" max="13832" width="20.140625" style="3" customWidth="1"/>
    <col min="13833" max="13833" width="20.5703125" style="3" customWidth="1"/>
    <col min="13834" max="13834" width="17.28515625" style="3" customWidth="1"/>
    <col min="13835" max="13837" width="15" style="3" bestFit="1" customWidth="1"/>
    <col min="13838" max="13838" width="16" style="3" bestFit="1" customWidth="1"/>
    <col min="13839" max="13841" width="15" style="3" bestFit="1" customWidth="1"/>
    <col min="13842" max="13843" width="16" style="3" bestFit="1" customWidth="1"/>
    <col min="13844" max="13844" width="18.85546875" style="3" customWidth="1"/>
    <col min="13845" max="13845" width="17.85546875" style="3" bestFit="1" customWidth="1"/>
    <col min="13846" max="14086" width="9.140625" style="3"/>
    <col min="14087" max="14087" width="79.28515625" style="3" bestFit="1" customWidth="1"/>
    <col min="14088" max="14088" width="20.140625" style="3" customWidth="1"/>
    <col min="14089" max="14089" width="20.5703125" style="3" customWidth="1"/>
    <col min="14090" max="14090" width="17.28515625" style="3" customWidth="1"/>
    <col min="14091" max="14093" width="15" style="3" bestFit="1" customWidth="1"/>
    <col min="14094" max="14094" width="16" style="3" bestFit="1" customWidth="1"/>
    <col min="14095" max="14097" width="15" style="3" bestFit="1" customWidth="1"/>
    <col min="14098" max="14099" width="16" style="3" bestFit="1" customWidth="1"/>
    <col min="14100" max="14100" width="18.85546875" style="3" customWidth="1"/>
    <col min="14101" max="14101" width="17.85546875" style="3" bestFit="1" customWidth="1"/>
    <col min="14102" max="14342" width="9.140625" style="3"/>
    <col min="14343" max="14343" width="79.28515625" style="3" bestFit="1" customWidth="1"/>
    <col min="14344" max="14344" width="20.140625" style="3" customWidth="1"/>
    <col min="14345" max="14345" width="20.5703125" style="3" customWidth="1"/>
    <col min="14346" max="14346" width="17.28515625" style="3" customWidth="1"/>
    <col min="14347" max="14349" width="15" style="3" bestFit="1" customWidth="1"/>
    <col min="14350" max="14350" width="16" style="3" bestFit="1" customWidth="1"/>
    <col min="14351" max="14353" width="15" style="3" bestFit="1" customWidth="1"/>
    <col min="14354" max="14355" width="16" style="3" bestFit="1" customWidth="1"/>
    <col min="14356" max="14356" width="18.85546875" style="3" customWidth="1"/>
    <col min="14357" max="14357" width="17.85546875" style="3" bestFit="1" customWidth="1"/>
    <col min="14358" max="14598" width="9.140625" style="3"/>
    <col min="14599" max="14599" width="79.28515625" style="3" bestFit="1" customWidth="1"/>
    <col min="14600" max="14600" width="20.140625" style="3" customWidth="1"/>
    <col min="14601" max="14601" width="20.5703125" style="3" customWidth="1"/>
    <col min="14602" max="14602" width="17.28515625" style="3" customWidth="1"/>
    <col min="14603" max="14605" width="15" style="3" bestFit="1" customWidth="1"/>
    <col min="14606" max="14606" width="16" style="3" bestFit="1" customWidth="1"/>
    <col min="14607" max="14609" width="15" style="3" bestFit="1" customWidth="1"/>
    <col min="14610" max="14611" width="16" style="3" bestFit="1" customWidth="1"/>
    <col min="14612" max="14612" width="18.85546875" style="3" customWidth="1"/>
    <col min="14613" max="14613" width="17.85546875" style="3" bestFit="1" customWidth="1"/>
    <col min="14614" max="14854" width="9.140625" style="3"/>
    <col min="14855" max="14855" width="79.28515625" style="3" bestFit="1" customWidth="1"/>
    <col min="14856" max="14856" width="20.140625" style="3" customWidth="1"/>
    <col min="14857" max="14857" width="20.5703125" style="3" customWidth="1"/>
    <col min="14858" max="14858" width="17.28515625" style="3" customWidth="1"/>
    <col min="14859" max="14861" width="15" style="3" bestFit="1" customWidth="1"/>
    <col min="14862" max="14862" width="16" style="3" bestFit="1" customWidth="1"/>
    <col min="14863" max="14865" width="15" style="3" bestFit="1" customWidth="1"/>
    <col min="14866" max="14867" width="16" style="3" bestFit="1" customWidth="1"/>
    <col min="14868" max="14868" width="18.85546875" style="3" customWidth="1"/>
    <col min="14869" max="14869" width="17.85546875" style="3" bestFit="1" customWidth="1"/>
    <col min="14870" max="15110" width="9.140625" style="3"/>
    <col min="15111" max="15111" width="79.28515625" style="3" bestFit="1" customWidth="1"/>
    <col min="15112" max="15112" width="20.140625" style="3" customWidth="1"/>
    <col min="15113" max="15113" width="20.5703125" style="3" customWidth="1"/>
    <col min="15114" max="15114" width="17.28515625" style="3" customWidth="1"/>
    <col min="15115" max="15117" width="15" style="3" bestFit="1" customWidth="1"/>
    <col min="15118" max="15118" width="16" style="3" bestFit="1" customWidth="1"/>
    <col min="15119" max="15121" width="15" style="3" bestFit="1" customWidth="1"/>
    <col min="15122" max="15123" width="16" style="3" bestFit="1" customWidth="1"/>
    <col min="15124" max="15124" width="18.85546875" style="3" customWidth="1"/>
    <col min="15125" max="15125" width="17.85546875" style="3" bestFit="1" customWidth="1"/>
    <col min="15126" max="15366" width="9.140625" style="3"/>
    <col min="15367" max="15367" width="79.28515625" style="3" bestFit="1" customWidth="1"/>
    <col min="15368" max="15368" width="20.140625" style="3" customWidth="1"/>
    <col min="15369" max="15369" width="20.5703125" style="3" customWidth="1"/>
    <col min="15370" max="15370" width="17.28515625" style="3" customWidth="1"/>
    <col min="15371" max="15373" width="15" style="3" bestFit="1" customWidth="1"/>
    <col min="15374" max="15374" width="16" style="3" bestFit="1" customWidth="1"/>
    <col min="15375" max="15377" width="15" style="3" bestFit="1" customWidth="1"/>
    <col min="15378" max="15379" width="16" style="3" bestFit="1" customWidth="1"/>
    <col min="15380" max="15380" width="18.85546875" style="3" customWidth="1"/>
    <col min="15381" max="15381" width="17.85546875" style="3" bestFit="1" customWidth="1"/>
    <col min="15382" max="15622" width="9.140625" style="3"/>
    <col min="15623" max="15623" width="79.28515625" style="3" bestFit="1" customWidth="1"/>
    <col min="15624" max="15624" width="20.140625" style="3" customWidth="1"/>
    <col min="15625" max="15625" width="20.5703125" style="3" customWidth="1"/>
    <col min="15626" max="15626" width="17.28515625" style="3" customWidth="1"/>
    <col min="15627" max="15629" width="15" style="3" bestFit="1" customWidth="1"/>
    <col min="15630" max="15630" width="16" style="3" bestFit="1" customWidth="1"/>
    <col min="15631" max="15633" width="15" style="3" bestFit="1" customWidth="1"/>
    <col min="15634" max="15635" width="16" style="3" bestFit="1" customWidth="1"/>
    <col min="15636" max="15636" width="18.85546875" style="3" customWidth="1"/>
    <col min="15637" max="15637" width="17.85546875" style="3" bestFit="1" customWidth="1"/>
    <col min="15638" max="15878" width="9.140625" style="3"/>
    <col min="15879" max="15879" width="79.28515625" style="3" bestFit="1" customWidth="1"/>
    <col min="15880" max="15880" width="20.140625" style="3" customWidth="1"/>
    <col min="15881" max="15881" width="20.5703125" style="3" customWidth="1"/>
    <col min="15882" max="15882" width="17.28515625" style="3" customWidth="1"/>
    <col min="15883" max="15885" width="15" style="3" bestFit="1" customWidth="1"/>
    <col min="15886" max="15886" width="16" style="3" bestFit="1" customWidth="1"/>
    <col min="15887" max="15889" width="15" style="3" bestFit="1" customWidth="1"/>
    <col min="15890" max="15891" width="16" style="3" bestFit="1" customWidth="1"/>
    <col min="15892" max="15892" width="18.85546875" style="3" customWidth="1"/>
    <col min="15893" max="15893" width="17.85546875" style="3" bestFit="1" customWidth="1"/>
    <col min="15894" max="16134" width="9.140625" style="3"/>
    <col min="16135" max="16135" width="79.28515625" style="3" bestFit="1" customWidth="1"/>
    <col min="16136" max="16136" width="20.140625" style="3" customWidth="1"/>
    <col min="16137" max="16137" width="20.5703125" style="3" customWidth="1"/>
    <col min="16138" max="16138" width="17.28515625" style="3" customWidth="1"/>
    <col min="16139" max="16141" width="15" style="3" bestFit="1" customWidth="1"/>
    <col min="16142" max="16142" width="16" style="3" bestFit="1" customWidth="1"/>
    <col min="16143" max="16145" width="15" style="3" bestFit="1" customWidth="1"/>
    <col min="16146" max="16147" width="16" style="3" bestFit="1" customWidth="1"/>
    <col min="16148" max="16148" width="18.85546875" style="3" customWidth="1"/>
    <col min="16149" max="16149" width="17.85546875" style="3" bestFit="1" customWidth="1"/>
    <col min="16150" max="16384" width="9.140625" style="3"/>
  </cols>
  <sheetData>
    <row r="1" spans="1:20" ht="19.5" x14ac:dyDescent="0.3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2"/>
      <c r="T1" s="24"/>
    </row>
    <row r="2" spans="1:20" ht="19.5" x14ac:dyDescent="0.3">
      <c r="B2" s="77" t="s">
        <v>81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2"/>
      <c r="T2" s="24"/>
    </row>
    <row r="3" spans="1:20" ht="19.5" x14ac:dyDescent="0.3">
      <c r="B3" s="77" t="s">
        <v>1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2"/>
      <c r="T3" s="24"/>
    </row>
    <row r="4" spans="1:20" ht="19.5" x14ac:dyDescent="0.3">
      <c r="B4" s="77" t="s">
        <v>2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2"/>
      <c r="T4" s="24"/>
    </row>
    <row r="7" spans="1:20" s="4" customFormat="1" ht="30" x14ac:dyDescent="0.25">
      <c r="A7" s="69" t="s">
        <v>3</v>
      </c>
      <c r="B7" s="70" t="s">
        <v>4</v>
      </c>
      <c r="C7" s="71" t="s">
        <v>5</v>
      </c>
      <c r="D7" s="71" t="s">
        <v>82</v>
      </c>
      <c r="E7" s="71" t="s">
        <v>83</v>
      </c>
      <c r="F7" s="71" t="s">
        <v>84</v>
      </c>
      <c r="G7" s="71" t="s">
        <v>85</v>
      </c>
      <c r="H7" s="71" t="s">
        <v>86</v>
      </c>
      <c r="I7" s="71" t="s">
        <v>87</v>
      </c>
      <c r="J7" s="71" t="s">
        <v>88</v>
      </c>
      <c r="K7" s="71" t="s">
        <v>6</v>
      </c>
    </row>
    <row r="8" spans="1:20" x14ac:dyDescent="0.25">
      <c r="A8" s="66" t="s">
        <v>7</v>
      </c>
      <c r="B8" s="67">
        <f t="shared" ref="B8:H8" si="0">B9+B15+B25+B34+B42+B50+B59</f>
        <v>3366336226</v>
      </c>
      <c r="C8" s="67">
        <f t="shared" si="0"/>
        <v>61559469.07</v>
      </c>
      <c r="D8" s="67">
        <f t="shared" si="0"/>
        <v>179774952.59999999</v>
      </c>
      <c r="E8" s="67">
        <f t="shared" si="0"/>
        <v>132478393.69</v>
      </c>
      <c r="F8" s="67">
        <f t="shared" si="0"/>
        <v>131145845.48</v>
      </c>
      <c r="G8" s="67">
        <f t="shared" si="0"/>
        <v>104579674.88</v>
      </c>
      <c r="H8" s="67">
        <f t="shared" si="0"/>
        <v>105340718.05</v>
      </c>
      <c r="I8" s="67">
        <f>+I9+I15+I25+I34+I50</f>
        <v>203846233.40000001</v>
      </c>
      <c r="J8" s="67">
        <f>+J9+J15+J25+J34+J50</f>
        <v>111238391.83</v>
      </c>
      <c r="K8" s="68">
        <f>+J8+I8+H8+G8+F8+E8+D8+C8</f>
        <v>1029963679</v>
      </c>
      <c r="L8" s="57"/>
      <c r="T8" s="3"/>
    </row>
    <row r="9" spans="1:20" x14ac:dyDescent="0.25">
      <c r="A9" s="38" t="s">
        <v>8</v>
      </c>
      <c r="B9" s="33">
        <f>SUM(B10:B14)</f>
        <v>1036115981</v>
      </c>
      <c r="C9" s="33">
        <f>SUM(C10:C14)</f>
        <v>53575313.439999998</v>
      </c>
      <c r="D9" s="33">
        <v>63552557.729999997</v>
      </c>
      <c r="E9" s="33">
        <v>65869863.93</v>
      </c>
      <c r="F9" s="33">
        <v>100889734.78</v>
      </c>
      <c r="G9" s="33">
        <f t="shared" ref="G9:K9" si="1">SUM(G10:G14)</f>
        <v>62636034.539999999</v>
      </c>
      <c r="H9" s="33">
        <f t="shared" si="1"/>
        <v>63543319.469999999</v>
      </c>
      <c r="I9" s="33">
        <f t="shared" si="1"/>
        <v>62702103.920000002</v>
      </c>
      <c r="J9" s="33">
        <f t="shared" si="1"/>
        <v>62653426.82</v>
      </c>
      <c r="K9" s="32">
        <f t="shared" si="1"/>
        <v>535422354.62999994</v>
      </c>
      <c r="T9" s="3"/>
    </row>
    <row r="10" spans="1:20" x14ac:dyDescent="0.25">
      <c r="A10" s="6" t="s">
        <v>9</v>
      </c>
      <c r="B10" s="7">
        <v>746102501</v>
      </c>
      <c r="C10" s="9">
        <v>44275366.670000002</v>
      </c>
      <c r="D10" s="9">
        <v>52745075</v>
      </c>
      <c r="E10" s="9">
        <v>54915275.969999999</v>
      </c>
      <c r="F10" s="9">
        <v>55174794.93</v>
      </c>
      <c r="G10" s="9">
        <v>51891005.329999998</v>
      </c>
      <c r="H10" s="56">
        <v>52908016.5</v>
      </c>
      <c r="I10" s="65">
        <v>51522575.009999998</v>
      </c>
      <c r="J10" s="65">
        <v>51519922.649999999</v>
      </c>
      <c r="K10" s="8">
        <f>SUM(C10:J10)</f>
        <v>414952032.05999994</v>
      </c>
      <c r="T10" s="3"/>
    </row>
    <row r="11" spans="1:20" x14ac:dyDescent="0.25">
      <c r="A11" s="6" t="s">
        <v>10</v>
      </c>
      <c r="B11" s="7">
        <v>200563889</v>
      </c>
      <c r="C11" s="9">
        <v>2784700</v>
      </c>
      <c r="D11" s="9">
        <v>3498700</v>
      </c>
      <c r="E11" s="9">
        <v>3802200</v>
      </c>
      <c r="F11" s="9">
        <v>37693707.079999998</v>
      </c>
      <c r="G11" s="9">
        <v>3154800</v>
      </c>
      <c r="H11" s="56">
        <v>3139800</v>
      </c>
      <c r="I11" s="65">
        <v>3575800</v>
      </c>
      <c r="J11" s="65">
        <v>3521300</v>
      </c>
      <c r="K11" s="8">
        <f t="shared" ref="K11:K14" si="2">SUM(C11:J11)</f>
        <v>61171007.079999998</v>
      </c>
      <c r="T11" s="3"/>
    </row>
    <row r="12" spans="1:20" x14ac:dyDescent="0.25">
      <c r="A12" s="6" t="s">
        <v>11</v>
      </c>
      <c r="B12" s="7">
        <v>0</v>
      </c>
      <c r="C12" s="9">
        <v>0</v>
      </c>
      <c r="D12" s="9"/>
      <c r="E12" s="9">
        <v>0</v>
      </c>
      <c r="F12" s="9"/>
      <c r="G12" s="9">
        <v>0</v>
      </c>
      <c r="H12" s="9"/>
      <c r="I12" s="9"/>
      <c r="J12" s="9">
        <v>0</v>
      </c>
      <c r="K12" s="8">
        <f t="shared" si="2"/>
        <v>0</v>
      </c>
      <c r="T12" s="3"/>
    </row>
    <row r="13" spans="1:20" x14ac:dyDescent="0.25">
      <c r="A13" s="6" t="s">
        <v>12</v>
      </c>
      <c r="B13" s="7">
        <v>4000000</v>
      </c>
      <c r="C13" s="9">
        <v>0</v>
      </c>
      <c r="D13" s="9"/>
      <c r="G13" s="9">
        <v>0</v>
      </c>
      <c r="H13" s="9"/>
      <c r="I13" s="9"/>
      <c r="J13" s="9"/>
      <c r="K13" s="8">
        <f t="shared" si="2"/>
        <v>0</v>
      </c>
      <c r="T13" s="3"/>
    </row>
    <row r="14" spans="1:20" x14ac:dyDescent="0.25">
      <c r="A14" s="6" t="s">
        <v>13</v>
      </c>
      <c r="B14" s="7">
        <v>85449591</v>
      </c>
      <c r="C14" s="9">
        <v>6515246.7699999996</v>
      </c>
      <c r="D14" s="9">
        <v>7308782.7300000004</v>
      </c>
      <c r="E14" s="9">
        <v>7152387.96</v>
      </c>
      <c r="F14" s="9">
        <v>8021232.7699999996</v>
      </c>
      <c r="G14" s="9">
        <v>7590229.21</v>
      </c>
      <c r="H14" s="58">
        <v>7495502.9699999997</v>
      </c>
      <c r="I14" s="65">
        <v>7603728.9100000001</v>
      </c>
      <c r="J14" s="65">
        <v>7612204.1699999999</v>
      </c>
      <c r="K14" s="8">
        <f t="shared" si="2"/>
        <v>59299315.489999995</v>
      </c>
      <c r="T14" s="3"/>
    </row>
    <row r="15" spans="1:20" s="10" customFormat="1" x14ac:dyDescent="0.25">
      <c r="A15" s="30" t="s">
        <v>14</v>
      </c>
      <c r="B15" s="31">
        <f>SUM(B16:B24)</f>
        <v>1148980033</v>
      </c>
      <c r="C15" s="26">
        <f>SUM(C16:C23)</f>
        <v>1402923.24</v>
      </c>
      <c r="D15" s="26">
        <f t="shared" ref="D15:J15" si="3">SUM(D16:D24)</f>
        <v>40501583.269999996</v>
      </c>
      <c r="E15" s="26">
        <f t="shared" si="3"/>
        <v>9423952.0099999998</v>
      </c>
      <c r="F15" s="26">
        <f t="shared" si="3"/>
        <v>3586064.52</v>
      </c>
      <c r="G15" s="26">
        <f t="shared" si="3"/>
        <v>15311612.25</v>
      </c>
      <c r="H15" s="26">
        <f t="shared" si="3"/>
        <v>8018733.75</v>
      </c>
      <c r="I15" s="26">
        <f t="shared" si="3"/>
        <v>12919898.510000002</v>
      </c>
      <c r="J15" s="26">
        <f t="shared" si="3"/>
        <v>19132122.23</v>
      </c>
      <c r="K15" s="18">
        <f t="shared" ref="K15" si="4">SUM(K16:K24)</f>
        <v>110296889.78</v>
      </c>
    </row>
    <row r="16" spans="1:20" x14ac:dyDescent="0.25">
      <c r="A16" s="11" t="s">
        <v>15</v>
      </c>
      <c r="B16" s="7">
        <v>46977800</v>
      </c>
      <c r="C16" s="9">
        <v>492990.04</v>
      </c>
      <c r="D16" s="9">
        <v>715865.67</v>
      </c>
      <c r="E16" s="9">
        <v>681992.03</v>
      </c>
      <c r="F16" s="9">
        <v>538768.06000000006</v>
      </c>
      <c r="G16" s="9">
        <v>1142435.31</v>
      </c>
      <c r="H16" s="59">
        <v>3352503.33</v>
      </c>
      <c r="I16" s="65">
        <v>4580073.3</v>
      </c>
      <c r="J16" s="65">
        <v>6525242.6299999999</v>
      </c>
      <c r="K16" s="8">
        <f>SUM(C16:J16)</f>
        <v>18029870.369999997</v>
      </c>
      <c r="T16" s="3"/>
    </row>
    <row r="17" spans="1:20" x14ac:dyDescent="0.25">
      <c r="A17" s="11" t="s">
        <v>16</v>
      </c>
      <c r="B17" s="7">
        <v>24360136</v>
      </c>
      <c r="C17" s="9">
        <v>0</v>
      </c>
      <c r="D17" s="9">
        <v>0</v>
      </c>
      <c r="E17" s="9">
        <v>0</v>
      </c>
      <c r="F17" s="9">
        <v>507885.5</v>
      </c>
      <c r="G17" s="9">
        <v>743400</v>
      </c>
      <c r="H17" s="59">
        <v>724579</v>
      </c>
      <c r="I17" s="65">
        <v>3490337.76</v>
      </c>
      <c r="J17" s="65">
        <v>1852233.78</v>
      </c>
      <c r="K17" s="8">
        <f t="shared" ref="K17:K24" si="5">SUM(C17:J17)</f>
        <v>7318436.04</v>
      </c>
      <c r="T17" s="3"/>
    </row>
    <row r="18" spans="1:20" x14ac:dyDescent="0.25">
      <c r="A18" s="11" t="s">
        <v>17</v>
      </c>
      <c r="B18" s="7">
        <v>35842218</v>
      </c>
      <c r="C18" s="9">
        <v>0</v>
      </c>
      <c r="D18" s="9">
        <v>569550</v>
      </c>
      <c r="E18" s="9">
        <v>1961050</v>
      </c>
      <c r="F18" s="9">
        <v>323100</v>
      </c>
      <c r="G18" s="9">
        <v>1543450</v>
      </c>
      <c r="H18" s="59">
        <v>841650</v>
      </c>
      <c r="I18" s="65">
        <v>2245634.4900000002</v>
      </c>
      <c r="J18" s="65">
        <v>794635</v>
      </c>
      <c r="K18" s="8">
        <f t="shared" si="5"/>
        <v>8279069.4900000002</v>
      </c>
      <c r="T18" s="3"/>
    </row>
    <row r="19" spans="1:20" x14ac:dyDescent="0.25">
      <c r="A19" s="12" t="s">
        <v>18</v>
      </c>
      <c r="B19" s="7">
        <v>11362167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/>
      <c r="I19" s="9">
        <v>78221</v>
      </c>
      <c r="J19" s="9">
        <v>0</v>
      </c>
      <c r="K19" s="8">
        <f t="shared" si="5"/>
        <v>78221</v>
      </c>
      <c r="T19" s="3"/>
    </row>
    <row r="20" spans="1:20" x14ac:dyDescent="0.25">
      <c r="A20" s="11" t="s">
        <v>19</v>
      </c>
      <c r="B20" s="7">
        <v>65837528</v>
      </c>
      <c r="C20" s="9">
        <v>0</v>
      </c>
      <c r="D20" s="9">
        <v>11128399.32</v>
      </c>
      <c r="E20" s="9">
        <v>0</v>
      </c>
      <c r="F20" s="9">
        <v>0</v>
      </c>
      <c r="G20" s="9">
        <v>0</v>
      </c>
      <c r="H20" s="9"/>
      <c r="I20" s="9">
        <v>38232</v>
      </c>
      <c r="J20" s="9">
        <v>3963895.22</v>
      </c>
      <c r="K20" s="8">
        <f t="shared" si="5"/>
        <v>15130526.540000001</v>
      </c>
      <c r="T20" s="3"/>
    </row>
    <row r="21" spans="1:20" x14ac:dyDescent="0.25">
      <c r="A21" s="11" t="s">
        <v>20</v>
      </c>
      <c r="B21" s="7">
        <v>18485000</v>
      </c>
      <c r="C21" s="9">
        <v>909933.2</v>
      </c>
      <c r="D21" s="9">
        <v>714644.92</v>
      </c>
      <c r="E21" s="9">
        <v>1412856.76</v>
      </c>
      <c r="F21" s="9">
        <v>997276.6</v>
      </c>
      <c r="G21" s="9">
        <v>1010458.96</v>
      </c>
      <c r="H21" s="60">
        <v>1047173.96</v>
      </c>
      <c r="I21" s="65">
        <v>1054223.96</v>
      </c>
      <c r="J21" s="65">
        <v>5211770.13</v>
      </c>
      <c r="K21" s="8">
        <f t="shared" si="5"/>
        <v>12358338.489999998</v>
      </c>
      <c r="T21" s="3"/>
    </row>
    <row r="22" spans="1:20" ht="30" x14ac:dyDescent="0.25">
      <c r="A22" s="11" t="s">
        <v>21</v>
      </c>
      <c r="B22" s="7">
        <v>35711159</v>
      </c>
      <c r="C22" s="9">
        <v>0</v>
      </c>
      <c r="D22" s="9">
        <v>392181.32</v>
      </c>
      <c r="E22" s="9">
        <v>456032.76</v>
      </c>
      <c r="F22" s="9">
        <v>461549.36</v>
      </c>
      <c r="G22" s="9">
        <v>210857.62</v>
      </c>
      <c r="H22" s="60">
        <v>317825.96000000002</v>
      </c>
      <c r="I22" s="65">
        <v>8260</v>
      </c>
      <c r="J22" s="65">
        <v>144630</v>
      </c>
      <c r="K22" s="8">
        <f t="shared" si="5"/>
        <v>1991337.02</v>
      </c>
      <c r="T22" s="3"/>
    </row>
    <row r="23" spans="1:20" ht="30" x14ac:dyDescent="0.25">
      <c r="A23" s="11" t="s">
        <v>22</v>
      </c>
      <c r="B23" s="7">
        <v>785173833</v>
      </c>
      <c r="C23" s="9">
        <v>0</v>
      </c>
      <c r="D23" s="9">
        <v>26331442.239999998</v>
      </c>
      <c r="E23" s="9">
        <v>4704199.46</v>
      </c>
      <c r="F23" s="9">
        <v>679782</v>
      </c>
      <c r="G23" s="9">
        <v>9265053.8399999999</v>
      </c>
      <c r="H23" s="60">
        <v>53000</v>
      </c>
      <c r="I23" s="65">
        <v>1412880</v>
      </c>
      <c r="J23" s="65">
        <v>523521.47</v>
      </c>
      <c r="K23" s="8">
        <f t="shared" si="5"/>
        <v>42969879.009999998</v>
      </c>
      <c r="T23" s="3"/>
    </row>
    <row r="24" spans="1:20" x14ac:dyDescent="0.25">
      <c r="A24" s="11" t="s">
        <v>23</v>
      </c>
      <c r="B24" s="7">
        <v>125230192</v>
      </c>
      <c r="C24" s="9">
        <v>0</v>
      </c>
      <c r="D24" s="9">
        <v>649499.80000000005</v>
      </c>
      <c r="E24" s="9">
        <v>207821</v>
      </c>
      <c r="F24" s="9">
        <v>77703</v>
      </c>
      <c r="G24" s="9">
        <v>1395956.52</v>
      </c>
      <c r="H24" s="60">
        <v>1682001.5</v>
      </c>
      <c r="I24" s="65">
        <v>12036</v>
      </c>
      <c r="J24" s="65">
        <v>116194</v>
      </c>
      <c r="K24" s="8">
        <f t="shared" si="5"/>
        <v>4141211.8200000003</v>
      </c>
      <c r="T24" s="3"/>
    </row>
    <row r="25" spans="1:20" s="10" customFormat="1" x14ac:dyDescent="0.25">
      <c r="A25" s="30" t="s">
        <v>24</v>
      </c>
      <c r="B25" s="31">
        <f>SUM(B26:B33)</f>
        <v>117133965</v>
      </c>
      <c r="C25" s="26">
        <f>SUM(C26:C32)</f>
        <v>900000</v>
      </c>
      <c r="D25" s="26">
        <f t="shared" ref="D25:J25" si="6">SUM(D26:D33)</f>
        <v>1593183.38</v>
      </c>
      <c r="E25" s="26">
        <f t="shared" si="6"/>
        <v>2717186.8400000003</v>
      </c>
      <c r="F25" s="26">
        <f t="shared" si="6"/>
        <v>2449485.84</v>
      </c>
      <c r="G25" s="26">
        <f t="shared" si="6"/>
        <v>1582561.3499999999</v>
      </c>
      <c r="H25" s="26">
        <f t="shared" si="6"/>
        <v>3511981.4899999998</v>
      </c>
      <c r="I25" s="26">
        <f t="shared" si="6"/>
        <v>2971013.92</v>
      </c>
      <c r="J25" s="26">
        <f t="shared" si="6"/>
        <v>2930636.83</v>
      </c>
      <c r="K25" s="18">
        <f t="shared" ref="K25" si="7">SUM(K26:K33)</f>
        <v>18656049.649999999</v>
      </c>
    </row>
    <row r="26" spans="1:20" ht="22.5" customHeight="1" x14ac:dyDescent="0.25">
      <c r="A26" s="11" t="s">
        <v>25</v>
      </c>
      <c r="B26" s="7">
        <v>7019306</v>
      </c>
      <c r="C26" s="9">
        <v>0</v>
      </c>
      <c r="D26" s="9">
        <v>269082.42</v>
      </c>
      <c r="E26" s="9">
        <v>68824.91</v>
      </c>
      <c r="F26" s="9">
        <v>177009.47</v>
      </c>
      <c r="G26" s="9">
        <v>330256.64000000001</v>
      </c>
      <c r="H26" s="61">
        <v>230650</v>
      </c>
      <c r="I26" s="65">
        <v>269085.34999999998</v>
      </c>
      <c r="J26" s="65">
        <v>30660</v>
      </c>
      <c r="K26" s="8">
        <f>SUM(C26:J26)</f>
        <v>1375568.79</v>
      </c>
      <c r="T26" s="3"/>
    </row>
    <row r="27" spans="1:20" x14ac:dyDescent="0.25">
      <c r="A27" s="11" t="s">
        <v>26</v>
      </c>
      <c r="B27" s="7">
        <v>10401342</v>
      </c>
      <c r="C27" s="9">
        <v>0</v>
      </c>
      <c r="D27" s="9">
        <v>62439.65</v>
      </c>
      <c r="E27" s="9">
        <v>0</v>
      </c>
      <c r="F27" s="9"/>
      <c r="G27" s="9">
        <v>33276</v>
      </c>
      <c r="H27" s="9"/>
      <c r="I27" s="9">
        <v>0</v>
      </c>
      <c r="J27" s="9">
        <v>0</v>
      </c>
      <c r="K27" s="8">
        <f t="shared" ref="K27:K33" si="8">SUM(C27:J27)</f>
        <v>95715.65</v>
      </c>
      <c r="T27" s="3"/>
    </row>
    <row r="28" spans="1:20" x14ac:dyDescent="0.25">
      <c r="A28" s="11" t="s">
        <v>27</v>
      </c>
      <c r="B28" s="7">
        <v>1913427</v>
      </c>
      <c r="C28" s="9">
        <v>0</v>
      </c>
      <c r="D28" s="9">
        <v>255588.71</v>
      </c>
      <c r="E28" s="9">
        <v>0</v>
      </c>
      <c r="F28" s="9"/>
      <c r="G28" s="9">
        <v>0</v>
      </c>
      <c r="H28" s="9"/>
      <c r="I28" s="9">
        <v>139108.34</v>
      </c>
      <c r="J28" s="9">
        <v>416392.5</v>
      </c>
      <c r="K28" s="8">
        <f t="shared" si="8"/>
        <v>811089.55</v>
      </c>
      <c r="T28" s="3"/>
    </row>
    <row r="29" spans="1:20" x14ac:dyDescent="0.25">
      <c r="A29" s="11" t="s">
        <v>28</v>
      </c>
      <c r="B29" s="7">
        <v>7440000</v>
      </c>
      <c r="C29" s="9">
        <v>0</v>
      </c>
      <c r="D29" s="9">
        <v>0</v>
      </c>
      <c r="E29" s="9">
        <v>0</v>
      </c>
      <c r="F29" s="9"/>
      <c r="G29" s="9">
        <v>0</v>
      </c>
      <c r="H29" s="9"/>
      <c r="I29" s="9">
        <v>0</v>
      </c>
      <c r="J29" s="9">
        <v>0</v>
      </c>
      <c r="K29" s="8">
        <f t="shared" si="8"/>
        <v>0</v>
      </c>
      <c r="T29" s="3"/>
    </row>
    <row r="30" spans="1:20" x14ac:dyDescent="0.25">
      <c r="A30" s="11" t="s">
        <v>29</v>
      </c>
      <c r="B30" s="7">
        <v>3356102</v>
      </c>
      <c r="C30" s="9">
        <v>0</v>
      </c>
      <c r="D30" s="9">
        <v>0</v>
      </c>
      <c r="E30" s="9">
        <v>486240</v>
      </c>
      <c r="F30" s="9"/>
      <c r="G30" s="9">
        <v>0</v>
      </c>
      <c r="H30" s="9"/>
      <c r="I30" s="9">
        <v>0</v>
      </c>
      <c r="J30" s="9">
        <v>292395.83</v>
      </c>
      <c r="K30" s="8">
        <f t="shared" si="8"/>
        <v>778635.83000000007</v>
      </c>
      <c r="T30" s="3"/>
    </row>
    <row r="31" spans="1:20" ht="30" x14ac:dyDescent="0.25">
      <c r="A31" s="11" t="s">
        <v>30</v>
      </c>
      <c r="B31" s="7">
        <v>10488755</v>
      </c>
      <c r="C31" s="9">
        <v>0</v>
      </c>
      <c r="D31" s="9">
        <v>8496</v>
      </c>
      <c r="E31" s="9">
        <v>302875.42</v>
      </c>
      <c r="F31" s="9">
        <v>6046.32</v>
      </c>
      <c r="G31" s="9">
        <v>70654.86</v>
      </c>
      <c r="H31" s="62">
        <v>79567.399999999994</v>
      </c>
      <c r="I31" s="65">
        <v>533140.28</v>
      </c>
      <c r="J31" s="65">
        <v>0</v>
      </c>
      <c r="K31" s="8">
        <f t="shared" si="8"/>
        <v>1000780.28</v>
      </c>
      <c r="T31" s="3"/>
    </row>
    <row r="32" spans="1:20" ht="30" x14ac:dyDescent="0.25">
      <c r="A32" s="11" t="s">
        <v>31</v>
      </c>
      <c r="B32" s="7">
        <v>46401719</v>
      </c>
      <c r="C32" s="9">
        <v>900000</v>
      </c>
      <c r="D32" s="9">
        <v>330242.96999999997</v>
      </c>
      <c r="E32" s="9">
        <v>1610557.83</v>
      </c>
      <c r="F32" s="9">
        <v>2207194.0499999998</v>
      </c>
      <c r="G32" s="9">
        <v>776521.63</v>
      </c>
      <c r="H32" s="62">
        <v>3111830.09</v>
      </c>
      <c r="I32" s="65">
        <v>309406.01</v>
      </c>
      <c r="J32" s="65">
        <v>1975599.75</v>
      </c>
      <c r="K32" s="8">
        <f t="shared" si="8"/>
        <v>11221352.33</v>
      </c>
      <c r="T32" s="3"/>
    </row>
    <row r="33" spans="1:20" x14ac:dyDescent="0.25">
      <c r="A33" s="11" t="s">
        <v>32</v>
      </c>
      <c r="B33" s="7">
        <v>30113314</v>
      </c>
      <c r="C33" s="9">
        <v>0</v>
      </c>
      <c r="D33" s="9">
        <v>667333.63</v>
      </c>
      <c r="E33" s="9">
        <v>248688.68</v>
      </c>
      <c r="F33" s="9">
        <v>59236</v>
      </c>
      <c r="G33" s="9">
        <v>371852.22</v>
      </c>
      <c r="H33" s="62">
        <v>89934</v>
      </c>
      <c r="I33" s="65">
        <v>1720273.94</v>
      </c>
      <c r="J33" s="65">
        <v>215588.75</v>
      </c>
      <c r="K33" s="8">
        <f t="shared" si="8"/>
        <v>3372907.2199999997</v>
      </c>
      <c r="T33" s="3"/>
    </row>
    <row r="34" spans="1:20" x14ac:dyDescent="0.25">
      <c r="A34" s="30" t="s">
        <v>33</v>
      </c>
      <c r="B34" s="33">
        <f>SUM(B35:B41)</f>
        <v>641685424</v>
      </c>
      <c r="C34" s="26">
        <f>SUM(C36:C41)</f>
        <v>5681232.3899999997</v>
      </c>
      <c r="D34" s="26">
        <f>SUM(D36:D41)</f>
        <v>73755089.150000006</v>
      </c>
      <c r="E34" s="26">
        <f>SUM(E35:E40)</f>
        <v>53931721.840000004</v>
      </c>
      <c r="F34" s="26">
        <f>SUM(F35:F40)</f>
        <v>24220560.34</v>
      </c>
      <c r="G34" s="26">
        <f>SUM(G35:G40)</f>
        <v>25033560.34</v>
      </c>
      <c r="H34" s="26">
        <f>SUM(H35:H40)</f>
        <v>30127423.34</v>
      </c>
      <c r="I34" s="26">
        <f>+I41+I40</f>
        <v>125165120.34</v>
      </c>
      <c r="J34" s="26">
        <f>SUM(J35:J41)</f>
        <v>26522205.950000003</v>
      </c>
      <c r="K34" s="18">
        <f>+K35+K36+K38+K40+K41</f>
        <v>364436913.69</v>
      </c>
      <c r="T34" s="3"/>
    </row>
    <row r="35" spans="1:20" x14ac:dyDescent="0.25">
      <c r="A35" s="11" t="s">
        <v>34</v>
      </c>
      <c r="B35" s="7">
        <v>31468668</v>
      </c>
      <c r="C35" s="9">
        <v>0</v>
      </c>
      <c r="D35" s="9">
        <v>0</v>
      </c>
      <c r="E35" s="9">
        <v>5198594.5</v>
      </c>
      <c r="F35" s="9">
        <v>148000</v>
      </c>
      <c r="G35" s="9">
        <v>0</v>
      </c>
      <c r="H35" s="63">
        <v>5212303</v>
      </c>
      <c r="I35" s="65"/>
      <c r="J35" s="65">
        <v>161597.35</v>
      </c>
      <c r="K35" s="8">
        <f>SUM(C35:J35)</f>
        <v>10720494.85</v>
      </c>
      <c r="T35" s="3"/>
    </row>
    <row r="36" spans="1:20" ht="30" x14ac:dyDescent="0.25">
      <c r="A36" s="11" t="s">
        <v>35</v>
      </c>
      <c r="B36" s="7">
        <v>305716756</v>
      </c>
      <c r="C36" s="9">
        <v>4062581</v>
      </c>
      <c r="D36" s="9">
        <v>38417186.68</v>
      </c>
      <c r="E36" s="9">
        <v>32066461.34</v>
      </c>
      <c r="F36" s="9">
        <v>24072560.34</v>
      </c>
      <c r="G36" s="9">
        <v>25033560.34</v>
      </c>
      <c r="H36" s="64">
        <v>24915120.34</v>
      </c>
      <c r="I36" s="65"/>
      <c r="J36" s="65">
        <v>25791926.68</v>
      </c>
      <c r="K36" s="8">
        <f t="shared" ref="K36:K41" si="9">SUM(C36:J36)</f>
        <v>174359396.72</v>
      </c>
      <c r="T36" s="3"/>
    </row>
    <row r="37" spans="1:20" ht="30" x14ac:dyDescent="0.25">
      <c r="A37" s="11" t="s">
        <v>36</v>
      </c>
      <c r="B37" s="25">
        <v>0</v>
      </c>
      <c r="C37" s="9">
        <v>0</v>
      </c>
      <c r="D37" s="9">
        <v>0</v>
      </c>
      <c r="E37" s="9">
        <v>0</v>
      </c>
      <c r="F37" s="9"/>
      <c r="G37" s="9">
        <v>0</v>
      </c>
      <c r="H37" s="9"/>
      <c r="I37" s="9"/>
      <c r="J37" s="9"/>
      <c r="K37" s="8">
        <f t="shared" si="9"/>
        <v>0</v>
      </c>
      <c r="T37" s="3"/>
    </row>
    <row r="38" spans="1:20" ht="30" x14ac:dyDescent="0.25">
      <c r="A38" s="11" t="s">
        <v>37</v>
      </c>
      <c r="B38" s="25">
        <v>0</v>
      </c>
      <c r="C38" s="9">
        <v>0</v>
      </c>
      <c r="D38" s="9">
        <v>0</v>
      </c>
      <c r="E38" s="9">
        <v>16666666</v>
      </c>
      <c r="F38" s="9"/>
      <c r="G38" s="9">
        <v>0</v>
      </c>
      <c r="H38" s="9"/>
      <c r="I38" s="9"/>
      <c r="J38" s="9"/>
      <c r="K38" s="8">
        <f t="shared" si="9"/>
        <v>16666666</v>
      </c>
      <c r="T38" s="3"/>
    </row>
    <row r="39" spans="1:20" ht="30" x14ac:dyDescent="0.25">
      <c r="A39" s="11" t="s">
        <v>38</v>
      </c>
      <c r="B39" s="25">
        <v>0</v>
      </c>
      <c r="C39" s="9">
        <v>0</v>
      </c>
      <c r="D39" s="9">
        <v>0</v>
      </c>
      <c r="E39" s="9"/>
      <c r="F39" s="9"/>
      <c r="G39" s="9">
        <v>0</v>
      </c>
      <c r="H39" s="9"/>
      <c r="I39" s="9"/>
      <c r="J39" s="9"/>
      <c r="K39" s="8">
        <f t="shared" si="9"/>
        <v>0</v>
      </c>
      <c r="T39" s="3"/>
    </row>
    <row r="40" spans="1:20" x14ac:dyDescent="0.25">
      <c r="A40" s="11" t="s">
        <v>39</v>
      </c>
      <c r="B40" s="7">
        <v>4500000</v>
      </c>
      <c r="C40" s="9">
        <v>1618651.39</v>
      </c>
      <c r="D40" s="9">
        <v>2004570.47</v>
      </c>
      <c r="E40" s="9"/>
      <c r="F40" s="9"/>
      <c r="G40" s="9">
        <v>0</v>
      </c>
      <c r="H40" s="9"/>
      <c r="I40" s="65">
        <v>25165120.34</v>
      </c>
      <c r="J40" s="65">
        <v>568681.92000000004</v>
      </c>
      <c r="K40" s="8">
        <f t="shared" si="9"/>
        <v>29357024.120000001</v>
      </c>
      <c r="T40" s="3"/>
    </row>
    <row r="41" spans="1:20" ht="30" x14ac:dyDescent="0.25">
      <c r="A41" s="11" t="s">
        <v>40</v>
      </c>
      <c r="B41" s="7">
        <v>300000000</v>
      </c>
      <c r="C41" s="9">
        <v>0</v>
      </c>
      <c r="D41" s="9">
        <v>33333332</v>
      </c>
      <c r="E41" s="9"/>
      <c r="F41" s="9"/>
      <c r="G41" s="9">
        <v>0</v>
      </c>
      <c r="H41" s="9"/>
      <c r="I41" s="9">
        <v>100000000</v>
      </c>
      <c r="J41" s="9"/>
      <c r="K41" s="8">
        <f t="shared" si="9"/>
        <v>133333332</v>
      </c>
      <c r="T41" s="3"/>
    </row>
    <row r="42" spans="1:20" s="10" customFormat="1" x14ac:dyDescent="0.25">
      <c r="A42" s="30" t="s">
        <v>41</v>
      </c>
      <c r="B42" s="33">
        <f>SUM(B43:B49)</f>
        <v>0</v>
      </c>
      <c r="C42" s="26"/>
      <c r="D42" s="26"/>
      <c r="E42" s="26"/>
      <c r="F42" s="26"/>
      <c r="G42" s="26"/>
      <c r="H42" s="26"/>
      <c r="I42" s="26"/>
      <c r="J42" s="26"/>
      <c r="K42" s="18">
        <f t="shared" ref="K42:K49" si="10">SUM(C42:C42)</f>
        <v>0</v>
      </c>
    </row>
    <row r="43" spans="1:20" x14ac:dyDescent="0.25">
      <c r="A43" s="11" t="s">
        <v>42</v>
      </c>
      <c r="B43" s="25">
        <v>0</v>
      </c>
      <c r="C43" s="9">
        <v>0</v>
      </c>
      <c r="D43" s="9">
        <v>0</v>
      </c>
      <c r="E43" s="9"/>
      <c r="F43" s="9"/>
      <c r="G43" s="9"/>
      <c r="H43" s="9"/>
      <c r="I43" s="9"/>
      <c r="J43" s="9"/>
      <c r="K43" s="5">
        <f t="shared" si="10"/>
        <v>0</v>
      </c>
      <c r="T43" s="3"/>
    </row>
    <row r="44" spans="1:20" ht="30" x14ac:dyDescent="0.25">
      <c r="A44" s="11" t="s">
        <v>43</v>
      </c>
      <c r="B44" s="7">
        <v>0</v>
      </c>
      <c r="C44" s="9">
        <v>0</v>
      </c>
      <c r="D44" s="9">
        <v>0</v>
      </c>
      <c r="E44" s="9"/>
      <c r="F44" s="9"/>
      <c r="G44" s="9"/>
      <c r="H44" s="9"/>
      <c r="I44" s="9"/>
      <c r="J44" s="9"/>
      <c r="K44" s="5">
        <f t="shared" si="10"/>
        <v>0</v>
      </c>
      <c r="T44" s="3"/>
    </row>
    <row r="45" spans="1:20" ht="30" x14ac:dyDescent="0.25">
      <c r="A45" s="11" t="s">
        <v>44</v>
      </c>
      <c r="B45" s="25">
        <v>0</v>
      </c>
      <c r="C45" s="9">
        <v>0</v>
      </c>
      <c r="D45" s="9">
        <v>0</v>
      </c>
      <c r="E45" s="9"/>
      <c r="F45" s="9"/>
      <c r="G45" s="9"/>
      <c r="H45" s="9"/>
      <c r="I45" s="9"/>
      <c r="J45" s="9"/>
      <c r="K45" s="5">
        <f t="shared" si="10"/>
        <v>0</v>
      </c>
      <c r="T45" s="3"/>
    </row>
    <row r="46" spans="1:20" ht="30" x14ac:dyDescent="0.25">
      <c r="A46" s="11" t="s">
        <v>45</v>
      </c>
      <c r="B46" s="25">
        <v>0</v>
      </c>
      <c r="C46" s="9">
        <v>0</v>
      </c>
      <c r="D46" s="9">
        <v>0</v>
      </c>
      <c r="E46" s="9"/>
      <c r="F46" s="9"/>
      <c r="G46" s="9"/>
      <c r="H46" s="9"/>
      <c r="I46" s="9"/>
      <c r="J46" s="9"/>
      <c r="K46" s="5">
        <f t="shared" si="10"/>
        <v>0</v>
      </c>
      <c r="T46" s="3"/>
    </row>
    <row r="47" spans="1:20" ht="30" x14ac:dyDescent="0.25">
      <c r="A47" s="11" t="s">
        <v>46</v>
      </c>
      <c r="B47" s="25">
        <v>0</v>
      </c>
      <c r="C47" s="9">
        <v>0</v>
      </c>
      <c r="D47" s="9">
        <v>0</v>
      </c>
      <c r="E47" s="9"/>
      <c r="F47" s="9"/>
      <c r="G47" s="9"/>
      <c r="H47" s="9"/>
      <c r="I47" s="9"/>
      <c r="J47" s="9"/>
      <c r="K47" s="5">
        <f t="shared" si="10"/>
        <v>0</v>
      </c>
      <c r="T47" s="3"/>
    </row>
    <row r="48" spans="1:20" x14ac:dyDescent="0.25">
      <c r="A48" s="11" t="s">
        <v>47</v>
      </c>
      <c r="B48" s="25">
        <v>0</v>
      </c>
      <c r="C48" s="9">
        <v>0</v>
      </c>
      <c r="D48" s="9">
        <v>0</v>
      </c>
      <c r="E48" s="9"/>
      <c r="F48" s="9"/>
      <c r="G48" s="9"/>
      <c r="H48" s="9"/>
      <c r="I48" s="9"/>
      <c r="J48" s="9"/>
      <c r="K48" s="5">
        <f t="shared" si="10"/>
        <v>0</v>
      </c>
      <c r="T48" s="3"/>
    </row>
    <row r="49" spans="1:20" ht="30" x14ac:dyDescent="0.25">
      <c r="A49" s="11" t="s">
        <v>48</v>
      </c>
      <c r="B49" s="25">
        <v>0</v>
      </c>
      <c r="C49" s="9">
        <v>0</v>
      </c>
      <c r="D49" s="9">
        <v>0</v>
      </c>
      <c r="E49" s="9"/>
      <c r="F49" s="9"/>
      <c r="G49" s="9"/>
      <c r="H49" s="9"/>
      <c r="I49" s="9"/>
      <c r="J49" s="9"/>
      <c r="K49" s="5">
        <f t="shared" si="10"/>
        <v>0</v>
      </c>
      <c r="T49" s="3"/>
    </row>
    <row r="50" spans="1:20" s="10" customFormat="1" x14ac:dyDescent="0.25">
      <c r="A50" s="30" t="s">
        <v>49</v>
      </c>
      <c r="B50" s="33">
        <f>SUM(B51:B58)</f>
        <v>231920823</v>
      </c>
      <c r="C50" s="26"/>
      <c r="D50" s="26">
        <f>SUM(D51:D57)</f>
        <v>372539.07</v>
      </c>
      <c r="E50" s="26">
        <f>SUM(E51:E57)</f>
        <v>535669.07000000007</v>
      </c>
      <c r="F50" s="26"/>
      <c r="G50" s="26">
        <f>SUM(G51:G56)</f>
        <v>15906.4</v>
      </c>
      <c r="H50" s="26">
        <f>SUM(H51:H56)</f>
        <v>139260</v>
      </c>
      <c r="I50" s="26">
        <f>SUM(I51:I56)</f>
        <v>88096.709999999992</v>
      </c>
      <c r="J50" s="26"/>
      <c r="K50" s="18">
        <f>SUM(K51:K57)</f>
        <v>1151471.25</v>
      </c>
    </row>
    <row r="51" spans="1:20" x14ac:dyDescent="0.25">
      <c r="A51" s="11" t="s">
        <v>50</v>
      </c>
      <c r="B51" s="7">
        <v>17659971</v>
      </c>
      <c r="C51" s="9">
        <v>0</v>
      </c>
      <c r="D51" s="9">
        <v>1753.48</v>
      </c>
      <c r="E51" s="9">
        <v>176692.2</v>
      </c>
      <c r="F51" s="9"/>
      <c r="G51" s="9">
        <v>0</v>
      </c>
      <c r="H51" s="9"/>
      <c r="I51" s="9"/>
      <c r="J51" s="9"/>
      <c r="K51" s="8">
        <f t="shared" ref="K51:K55" si="11">SUM(C51:I51)</f>
        <v>178445.68000000002</v>
      </c>
      <c r="T51" s="3"/>
    </row>
    <row r="52" spans="1:20" ht="30" x14ac:dyDescent="0.25">
      <c r="A52" s="11" t="s">
        <v>51</v>
      </c>
      <c r="B52" s="7">
        <v>411800</v>
      </c>
      <c r="C52" s="9">
        <v>0</v>
      </c>
      <c r="D52" s="9">
        <v>0</v>
      </c>
      <c r="E52" s="9">
        <v>0</v>
      </c>
      <c r="F52" s="9"/>
      <c r="G52" s="9">
        <v>0</v>
      </c>
      <c r="H52" s="9"/>
      <c r="I52" s="9"/>
      <c r="J52" s="9"/>
      <c r="K52" s="8">
        <f t="shared" si="11"/>
        <v>0</v>
      </c>
      <c r="T52" s="3"/>
    </row>
    <row r="53" spans="1:20" ht="30" x14ac:dyDescent="0.25">
      <c r="A53" s="11" t="s">
        <v>52</v>
      </c>
      <c r="B53" s="7">
        <v>5326723</v>
      </c>
      <c r="C53" s="9">
        <v>0</v>
      </c>
      <c r="D53" s="9">
        <v>0</v>
      </c>
      <c r="E53" s="9">
        <v>0</v>
      </c>
      <c r="F53" s="9"/>
      <c r="G53" s="9">
        <v>0</v>
      </c>
      <c r="H53" s="9"/>
      <c r="I53" s="9"/>
      <c r="J53" s="9"/>
      <c r="K53" s="8">
        <f t="shared" si="11"/>
        <v>0</v>
      </c>
      <c r="T53" s="3"/>
    </row>
    <row r="54" spans="1:20" ht="30" x14ac:dyDescent="0.25">
      <c r="A54" s="11" t="s">
        <v>53</v>
      </c>
      <c r="B54" s="7">
        <v>26433700</v>
      </c>
      <c r="C54" s="9">
        <v>0</v>
      </c>
      <c r="D54" s="9">
        <v>0</v>
      </c>
      <c r="E54" s="9">
        <v>13912.2</v>
      </c>
      <c r="F54" s="9"/>
      <c r="G54" s="9">
        <v>12744</v>
      </c>
      <c r="H54" s="65">
        <v>7080</v>
      </c>
      <c r="I54" s="65">
        <v>21054.03</v>
      </c>
      <c r="J54" s="65"/>
      <c r="K54" s="8">
        <f t="shared" si="11"/>
        <v>54790.229999999996</v>
      </c>
      <c r="T54" s="3"/>
    </row>
    <row r="55" spans="1:20" x14ac:dyDescent="0.25">
      <c r="A55" s="11" t="s">
        <v>54</v>
      </c>
      <c r="B55" s="7">
        <v>15203230</v>
      </c>
      <c r="C55" s="9">
        <v>0</v>
      </c>
      <c r="D55" s="9">
        <v>370785.59</v>
      </c>
      <c r="E55" s="9">
        <v>345064.67</v>
      </c>
      <c r="F55" s="9"/>
      <c r="G55" s="9">
        <v>3162.4</v>
      </c>
      <c r="H55" s="65">
        <v>132180</v>
      </c>
      <c r="I55" s="65">
        <v>67042.679999999993</v>
      </c>
      <c r="J55" s="65"/>
      <c r="K55" s="8">
        <f t="shared" si="11"/>
        <v>918235.34000000008</v>
      </c>
      <c r="T55" s="3"/>
    </row>
    <row r="56" spans="1:20" x14ac:dyDescent="0.25">
      <c r="A56" s="11" t="s">
        <v>55</v>
      </c>
      <c r="B56" s="7">
        <v>890836</v>
      </c>
      <c r="C56" s="9">
        <v>0</v>
      </c>
      <c r="D56" s="9">
        <v>0</v>
      </c>
      <c r="E56" s="9"/>
      <c r="F56" s="9"/>
      <c r="G56" s="9">
        <v>0</v>
      </c>
      <c r="H56" s="9"/>
      <c r="I56" s="9"/>
      <c r="J56" s="9"/>
      <c r="K56" s="8">
        <f t="shared" ref="K56:K58" si="12">SUM(C56:G56)</f>
        <v>0</v>
      </c>
      <c r="T56" s="3"/>
    </row>
    <row r="57" spans="1:20" x14ac:dyDescent="0.25">
      <c r="A57" s="11" t="s">
        <v>56</v>
      </c>
      <c r="B57" s="25">
        <v>840000</v>
      </c>
      <c r="C57" s="9"/>
      <c r="D57" s="9">
        <v>0</v>
      </c>
      <c r="E57" s="9"/>
      <c r="F57" s="9"/>
      <c r="G57" s="9">
        <v>0</v>
      </c>
      <c r="H57" s="9"/>
      <c r="I57" s="9"/>
      <c r="J57" s="9"/>
      <c r="K57" s="8">
        <f t="shared" si="12"/>
        <v>0</v>
      </c>
      <c r="T57" s="3"/>
    </row>
    <row r="58" spans="1:20" ht="30" x14ac:dyDescent="0.25">
      <c r="A58" s="11" t="s">
        <v>57</v>
      </c>
      <c r="B58" s="7">
        <v>165154563</v>
      </c>
      <c r="C58" s="9">
        <v>0</v>
      </c>
      <c r="D58" s="9">
        <v>0</v>
      </c>
      <c r="E58" s="9"/>
      <c r="F58" s="9"/>
      <c r="G58" s="9">
        <v>0</v>
      </c>
      <c r="H58" s="9"/>
      <c r="I58" s="9"/>
      <c r="J58" s="9"/>
      <c r="K58" s="8">
        <f t="shared" si="12"/>
        <v>0</v>
      </c>
      <c r="T58" s="3"/>
    </row>
    <row r="59" spans="1:20" s="10" customFormat="1" x14ac:dyDescent="0.25">
      <c r="A59" s="34" t="s">
        <v>58</v>
      </c>
      <c r="B59" s="33">
        <f>SUM(B60:B61)</f>
        <v>190500000</v>
      </c>
      <c r="C59" s="26"/>
      <c r="D59" s="26"/>
      <c r="E59" s="26"/>
      <c r="F59" s="26"/>
      <c r="G59" s="26"/>
      <c r="H59" s="26"/>
      <c r="I59" s="26"/>
      <c r="J59" s="26"/>
      <c r="K59" s="35">
        <f>SUM(K60:K61)</f>
        <v>0</v>
      </c>
    </row>
    <row r="60" spans="1:20" x14ac:dyDescent="0.25">
      <c r="A60" s="14" t="s">
        <v>59</v>
      </c>
      <c r="B60" s="7">
        <v>15500000</v>
      </c>
      <c r="C60" s="9"/>
      <c r="D60" s="9">
        <v>0</v>
      </c>
      <c r="E60" s="9"/>
      <c r="F60" s="9"/>
      <c r="G60" s="9">
        <v>0</v>
      </c>
      <c r="H60" s="9"/>
      <c r="I60" s="9"/>
      <c r="J60" s="9"/>
      <c r="K60" s="5">
        <f>SUM(C60:C60)</f>
        <v>0</v>
      </c>
      <c r="T60" s="3"/>
    </row>
    <row r="61" spans="1:20" x14ac:dyDescent="0.25">
      <c r="A61" s="14" t="s">
        <v>60</v>
      </c>
      <c r="B61" s="7">
        <v>175000000</v>
      </c>
      <c r="C61" s="9"/>
      <c r="D61" s="9">
        <v>0</v>
      </c>
      <c r="E61" s="9"/>
      <c r="F61" s="9"/>
      <c r="G61" s="9">
        <v>0</v>
      </c>
      <c r="H61" s="9"/>
      <c r="I61" s="9"/>
      <c r="J61" s="9"/>
      <c r="K61" s="5">
        <f t="shared" ref="K61:K66" si="13">SUM(C61:C61)</f>
        <v>0</v>
      </c>
      <c r="T61" s="3"/>
    </row>
    <row r="62" spans="1:20" s="10" customFormat="1" ht="30" x14ac:dyDescent="0.25">
      <c r="A62" s="34" t="s">
        <v>61</v>
      </c>
      <c r="B62" s="36"/>
      <c r="C62" s="37"/>
      <c r="D62" s="37"/>
      <c r="E62" s="37"/>
      <c r="F62" s="37"/>
      <c r="G62" s="37"/>
      <c r="H62" s="37"/>
      <c r="I62" s="37"/>
      <c r="J62" s="37"/>
      <c r="K62" s="18">
        <f t="shared" si="13"/>
        <v>0</v>
      </c>
    </row>
    <row r="63" spans="1:20" x14ac:dyDescent="0.25">
      <c r="A63" s="1" t="s">
        <v>62</v>
      </c>
      <c r="B63" s="7"/>
      <c r="C63" s="9"/>
      <c r="D63" s="9"/>
      <c r="E63" s="9"/>
      <c r="F63" s="9"/>
      <c r="G63" s="9"/>
      <c r="H63" s="9"/>
      <c r="I63" s="9"/>
      <c r="J63" s="9"/>
      <c r="K63" s="5">
        <f t="shared" si="13"/>
        <v>0</v>
      </c>
      <c r="T63" s="3"/>
    </row>
    <row r="64" spans="1:20" ht="30" x14ac:dyDescent="0.25">
      <c r="A64" s="1" t="s">
        <v>63</v>
      </c>
      <c r="B64" s="7"/>
      <c r="C64" s="9"/>
      <c r="D64" s="9"/>
      <c r="E64" s="9"/>
      <c r="F64" s="9"/>
      <c r="G64" s="9"/>
      <c r="H64" s="9"/>
      <c r="I64" s="9"/>
      <c r="J64" s="9"/>
      <c r="K64" s="5">
        <f t="shared" si="13"/>
        <v>0</v>
      </c>
      <c r="T64" s="3"/>
    </row>
    <row r="65" spans="1:21" s="10" customFormat="1" x14ac:dyDescent="0.25">
      <c r="A65" s="34" t="s">
        <v>64</v>
      </c>
      <c r="B65" s="36"/>
      <c r="C65" s="37"/>
      <c r="D65" s="37"/>
      <c r="E65" s="37"/>
      <c r="F65" s="37"/>
      <c r="G65" s="37"/>
      <c r="H65" s="37"/>
      <c r="I65" s="37"/>
      <c r="J65" s="37"/>
      <c r="K65" s="18">
        <f t="shared" si="13"/>
        <v>0</v>
      </c>
    </row>
    <row r="66" spans="1:21" x14ac:dyDescent="0.25">
      <c r="A66" s="1" t="s">
        <v>65</v>
      </c>
      <c r="B66" s="7"/>
      <c r="C66" s="9"/>
      <c r="D66" s="9"/>
      <c r="E66" s="9"/>
      <c r="F66" s="9"/>
      <c r="G66" s="9"/>
      <c r="H66" s="9"/>
      <c r="I66" s="9"/>
      <c r="J66" s="9"/>
      <c r="K66" s="5">
        <f t="shared" si="13"/>
        <v>0</v>
      </c>
      <c r="T66" s="3"/>
    </row>
    <row r="67" spans="1:21" x14ac:dyDescent="0.25">
      <c r="A67" s="1" t="s">
        <v>66</v>
      </c>
      <c r="B67" s="7"/>
      <c r="C67" s="9"/>
      <c r="D67" s="9"/>
      <c r="E67" s="9"/>
      <c r="F67" s="9"/>
      <c r="G67" s="9"/>
      <c r="H67" s="9"/>
      <c r="I67" s="9"/>
      <c r="J67" s="9"/>
      <c r="K67" s="5">
        <f>SUM(C67:C67)</f>
        <v>0</v>
      </c>
      <c r="T67" s="3"/>
    </row>
    <row r="68" spans="1:21" ht="30" x14ac:dyDescent="0.25">
      <c r="A68" s="1" t="s">
        <v>67</v>
      </c>
      <c r="B68" s="7"/>
      <c r="C68" s="9"/>
      <c r="D68" s="9"/>
      <c r="E68" s="9"/>
      <c r="F68" s="9"/>
      <c r="G68" s="9"/>
      <c r="H68" s="9"/>
      <c r="I68" s="9"/>
      <c r="J68" s="9"/>
      <c r="K68" s="5">
        <f>SUM(C68:C68)</f>
        <v>0</v>
      </c>
      <c r="T68" s="3"/>
    </row>
    <row r="69" spans="1:21" s="10" customFormat="1" x14ac:dyDescent="0.25">
      <c r="A69" s="15" t="s">
        <v>68</v>
      </c>
      <c r="B69" s="17">
        <f>B59+B50+B42+B34+B25+B15+B9</f>
        <v>3366336226</v>
      </c>
      <c r="C69" s="16">
        <f t="shared" ref="C69:I69" si="14">C59+C50+C42+C34+C25+C15+C9</f>
        <v>61559469.07</v>
      </c>
      <c r="D69" s="16">
        <f t="shared" si="14"/>
        <v>179774952.59999999</v>
      </c>
      <c r="E69" s="16">
        <f t="shared" si="14"/>
        <v>132478393.69</v>
      </c>
      <c r="F69" s="16">
        <f t="shared" si="14"/>
        <v>131145845.48</v>
      </c>
      <c r="G69" s="16">
        <f t="shared" si="14"/>
        <v>104579674.88</v>
      </c>
      <c r="H69" s="16">
        <f t="shared" si="14"/>
        <v>105340718.05</v>
      </c>
      <c r="I69" s="16">
        <f t="shared" si="14"/>
        <v>203846233.39999998</v>
      </c>
      <c r="J69" s="16"/>
      <c r="K69" s="17">
        <f>+K50+K34+K25+K15+K9</f>
        <v>1029963679</v>
      </c>
      <c r="L69" s="3"/>
      <c r="M69" s="3"/>
      <c r="N69" s="3"/>
      <c r="O69" s="3"/>
      <c r="P69" s="3"/>
      <c r="Q69" s="3"/>
      <c r="R69" s="3"/>
      <c r="S69" s="3"/>
      <c r="T69" s="25"/>
      <c r="U69" s="3"/>
    </row>
    <row r="70" spans="1:21" x14ac:dyDescent="0.25">
      <c r="A70" s="13" t="s">
        <v>69</v>
      </c>
      <c r="C70" s="5">
        <v>0</v>
      </c>
      <c r="D70" s="5"/>
      <c r="E70" s="5"/>
      <c r="F70" s="5"/>
      <c r="G70" s="5"/>
      <c r="H70" s="5"/>
      <c r="I70" s="5"/>
      <c r="J70" s="5"/>
      <c r="K70" s="5">
        <v>0</v>
      </c>
    </row>
    <row r="71" spans="1:21" x14ac:dyDescent="0.25">
      <c r="A71" s="13" t="s">
        <v>70</v>
      </c>
      <c r="C71" s="5">
        <v>0</v>
      </c>
      <c r="D71" s="5"/>
      <c r="E71" s="5"/>
      <c r="F71" s="5"/>
      <c r="G71" s="5"/>
      <c r="H71" s="5"/>
      <c r="I71" s="5"/>
      <c r="J71" s="5"/>
      <c r="K71" s="5">
        <v>0</v>
      </c>
      <c r="L71" s="23"/>
    </row>
    <row r="72" spans="1:21" ht="30" x14ac:dyDescent="0.25">
      <c r="A72" s="1" t="s">
        <v>71</v>
      </c>
      <c r="C72" s="5">
        <v>0</v>
      </c>
      <c r="D72" s="5"/>
      <c r="E72" s="5"/>
      <c r="F72" s="5"/>
      <c r="G72" s="5"/>
      <c r="H72" s="5"/>
      <c r="I72" s="5"/>
      <c r="J72" s="5"/>
      <c r="K72" s="5">
        <v>0</v>
      </c>
    </row>
    <row r="73" spans="1:21" ht="30" x14ac:dyDescent="0.25">
      <c r="A73" s="1" t="s">
        <v>72</v>
      </c>
      <c r="C73" s="5">
        <v>0</v>
      </c>
      <c r="D73" s="5"/>
      <c r="E73" s="5"/>
      <c r="F73" s="5"/>
      <c r="G73" s="5"/>
      <c r="H73" s="5"/>
      <c r="I73" s="5"/>
      <c r="J73" s="5"/>
      <c r="K73" s="5">
        <v>0</v>
      </c>
    </row>
    <row r="74" spans="1:21" x14ac:dyDescent="0.25">
      <c r="A74" s="13" t="s">
        <v>73</v>
      </c>
      <c r="C74" s="5">
        <v>0</v>
      </c>
      <c r="D74" s="5"/>
      <c r="E74" s="5"/>
      <c r="F74" s="5"/>
      <c r="G74" s="5"/>
      <c r="H74" s="5"/>
      <c r="I74" s="5"/>
      <c r="J74" s="5"/>
      <c r="K74" s="5">
        <v>0</v>
      </c>
      <c r="M74" s="21"/>
    </row>
    <row r="75" spans="1:21" x14ac:dyDescent="0.25">
      <c r="A75" s="1" t="s">
        <v>74</v>
      </c>
      <c r="C75" s="5">
        <v>0</v>
      </c>
      <c r="D75" s="5"/>
      <c r="E75" s="5"/>
      <c r="F75" s="5"/>
      <c r="G75" s="5"/>
      <c r="H75" s="5"/>
      <c r="I75" s="5"/>
      <c r="J75" s="5"/>
      <c r="K75" s="5">
        <v>0</v>
      </c>
    </row>
    <row r="76" spans="1:21" x14ac:dyDescent="0.25">
      <c r="A76" s="1" t="s">
        <v>75</v>
      </c>
      <c r="C76" s="5">
        <v>0</v>
      </c>
      <c r="D76" s="5"/>
      <c r="E76" s="5"/>
      <c r="F76" s="5"/>
      <c r="G76" s="5"/>
      <c r="H76" s="5"/>
      <c r="I76" s="5"/>
      <c r="J76" s="5"/>
      <c r="K76" s="5">
        <v>0</v>
      </c>
    </row>
    <row r="77" spans="1:21" x14ac:dyDescent="0.25">
      <c r="A77" s="13" t="s">
        <v>76</v>
      </c>
      <c r="C77" s="5">
        <v>0</v>
      </c>
      <c r="D77" s="5"/>
      <c r="E77" s="5"/>
      <c r="F77" s="5"/>
      <c r="G77" s="5"/>
      <c r="H77" s="5"/>
      <c r="I77" s="5"/>
      <c r="J77" s="5"/>
      <c r="K77" s="5">
        <v>0</v>
      </c>
    </row>
    <row r="78" spans="1:21" x14ac:dyDescent="0.25">
      <c r="A78" s="1" t="s">
        <v>77</v>
      </c>
      <c r="C78" s="5">
        <v>0</v>
      </c>
      <c r="D78" s="5"/>
      <c r="E78" s="5"/>
      <c r="F78" s="5"/>
      <c r="G78" s="5"/>
      <c r="H78" s="5"/>
      <c r="I78" s="5"/>
      <c r="J78" s="5"/>
      <c r="K78" s="5">
        <v>0</v>
      </c>
      <c r="M78" s="21"/>
    </row>
    <row r="79" spans="1:21" x14ac:dyDescent="0.25">
      <c r="A79" s="15" t="s">
        <v>78</v>
      </c>
      <c r="B79" s="26"/>
      <c r="C79" s="18">
        <v>0</v>
      </c>
      <c r="D79" s="18"/>
      <c r="E79" s="18"/>
      <c r="F79" s="18"/>
      <c r="G79" s="18"/>
      <c r="H79" s="18"/>
      <c r="I79" s="18"/>
      <c r="J79" s="18"/>
      <c r="K79" s="18">
        <v>0</v>
      </c>
      <c r="M79" s="22"/>
    </row>
    <row r="81" spans="1:16" x14ac:dyDescent="0.25">
      <c r="A81" s="19" t="s">
        <v>79</v>
      </c>
      <c r="B81" s="39">
        <f>B69</f>
        <v>3366336226</v>
      </c>
      <c r="C81" s="20">
        <f t="shared" ref="C81:I81" si="15">C69</f>
        <v>61559469.07</v>
      </c>
      <c r="D81" s="20">
        <f t="shared" si="15"/>
        <v>179774952.59999999</v>
      </c>
      <c r="E81" s="20">
        <f t="shared" si="15"/>
        <v>132478393.69</v>
      </c>
      <c r="F81" s="20">
        <f t="shared" si="15"/>
        <v>131145845.48</v>
      </c>
      <c r="G81" s="20">
        <f t="shared" si="15"/>
        <v>104579674.88</v>
      </c>
      <c r="H81" s="20">
        <f t="shared" si="15"/>
        <v>105340718.05</v>
      </c>
      <c r="I81" s="20">
        <f t="shared" si="15"/>
        <v>203846233.39999998</v>
      </c>
      <c r="J81" s="20"/>
      <c r="K81" s="20">
        <f>K69</f>
        <v>1029963679</v>
      </c>
      <c r="L81" s="57"/>
    </row>
    <row r="82" spans="1:16" ht="14.25" customHeight="1" x14ac:dyDescent="0.25">
      <c r="A82" s="78"/>
      <c r="B82" s="78"/>
    </row>
    <row r="83" spans="1:16" ht="13.5" customHeight="1" x14ac:dyDescent="0.25">
      <c r="A83" s="78"/>
      <c r="B83" s="78"/>
      <c r="C83" s="78"/>
      <c r="D83" s="28"/>
      <c r="E83" s="42"/>
      <c r="F83" s="45"/>
      <c r="G83" s="48"/>
      <c r="H83" s="51"/>
      <c r="I83" s="54"/>
      <c r="J83" s="73"/>
    </row>
    <row r="84" spans="1:16" ht="14.25" customHeight="1" x14ac:dyDescent="0.25">
      <c r="A84" s="23"/>
      <c r="B84" s="40"/>
      <c r="C84" s="23"/>
      <c r="D84" s="28"/>
      <c r="E84" s="42"/>
      <c r="F84" s="45"/>
      <c r="G84" s="48"/>
      <c r="H84" s="51"/>
      <c r="I84" s="54"/>
      <c r="J84" s="73"/>
      <c r="K84" s="23"/>
    </row>
    <row r="87" spans="1:16" x14ac:dyDescent="0.25">
      <c r="B87" s="79" t="s">
        <v>80</v>
      </c>
      <c r="C87" s="79"/>
      <c r="D87" s="29"/>
      <c r="E87" s="43"/>
      <c r="F87" s="46"/>
      <c r="G87" s="49"/>
      <c r="H87" s="52" t="s">
        <v>91</v>
      </c>
      <c r="I87" s="55"/>
      <c r="J87" s="74"/>
      <c r="N87" s="80"/>
      <c r="O87" s="80"/>
      <c r="P87" s="80"/>
    </row>
    <row r="93" spans="1:16" x14ac:dyDescent="0.25">
      <c r="B93" s="79" t="s">
        <v>90</v>
      </c>
      <c r="C93" s="79"/>
      <c r="D93" s="29"/>
      <c r="E93" s="43"/>
      <c r="F93" s="46"/>
      <c r="G93" s="49"/>
      <c r="H93" s="52" t="s">
        <v>92</v>
      </c>
      <c r="I93" s="55"/>
      <c r="J93" s="74"/>
      <c r="N93" s="80"/>
      <c r="O93" s="80"/>
      <c r="P93" s="80"/>
    </row>
    <row r="94" spans="1:16" x14ac:dyDescent="0.25">
      <c r="B94" s="75" t="s">
        <v>89</v>
      </c>
      <c r="C94" s="75"/>
      <c r="D94" s="27"/>
      <c r="E94" s="41"/>
      <c r="F94" s="44"/>
      <c r="G94" s="47"/>
      <c r="H94" s="50" t="s">
        <v>93</v>
      </c>
      <c r="I94" s="53"/>
      <c r="J94" s="72"/>
      <c r="N94" s="76"/>
      <c r="O94" s="76"/>
      <c r="P94" s="76"/>
    </row>
  </sheetData>
  <mergeCells count="12">
    <mergeCell ref="B94:C94"/>
    <mergeCell ref="N94:P94"/>
    <mergeCell ref="B1:R1"/>
    <mergeCell ref="B2:R2"/>
    <mergeCell ref="B3:R3"/>
    <mergeCell ref="B4:R4"/>
    <mergeCell ref="A82:B82"/>
    <mergeCell ref="A83:C83"/>
    <mergeCell ref="B87:C87"/>
    <mergeCell ref="N87:P87"/>
    <mergeCell ref="B93:C93"/>
    <mergeCell ref="N93:P93"/>
  </mergeCells>
  <phoneticPr fontId="9" type="noConversion"/>
  <pageMargins left="0.7" right="0.7" top="0.75" bottom="0.75" header="0.3" footer="0.3"/>
  <pageSetup scale="41" orientation="landscape" verticalDpi="597" r:id="rId1"/>
  <colBreaks count="1" manualBreakCount="1">
    <brk id="12" max="95" man="1"/>
  </colBreaks>
  <ignoredErrors>
    <ignoredError sqref="C25 C34:D34 D50 K42:K50 G34 G50 K56:K75 K51:K55 K10:K14 K16:K24 K26:K33 K35:K41" formulaRange="1"/>
    <ignoredError sqref="C15 K25 K15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mensual</vt:lpstr>
      <vt:lpstr>'Ejecución mensual'!Área_de_impresión</vt:lpstr>
    </vt:vector>
  </TitlesOfParts>
  <Company>CDEEE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Noelia Minerva Cruz Matias</dc:creator>
  <cp:lastModifiedBy>Juana Rosalía Lorenzo Quezada</cp:lastModifiedBy>
  <cp:lastPrinted>2022-09-27T15:48:44Z</cp:lastPrinted>
  <dcterms:created xsi:type="dcterms:W3CDTF">2021-12-02T17:58:55Z</dcterms:created>
  <dcterms:modified xsi:type="dcterms:W3CDTF">2022-09-27T15:50:09Z</dcterms:modified>
</cp:coreProperties>
</file>