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Ejecución Septiembre 202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<sst xmlns="http://schemas.openxmlformats.org/spreadsheetml/2006/main" count="102" uniqueCount="102">
  <si>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</si>
  <si>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</si>
  <si>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</si>
  <si>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</si>
  <si>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</si>
  <si>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</si>
  <si>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</si>
  <si>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</si>
  <si>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</si>
  <si>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</si>
  <si>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</si>
  <si>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</si>
  <si>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</si>
  <si>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</si>
  <si>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</si>
  <si>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</si>
  <si>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</si>
  <si>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</si>
  <si>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</si>
  <si>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</si>
  <si>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</si>
  <si>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</si>
  <si>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</si>
  <si>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</si>
  <si>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</si>
  <si>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</si>
  <si>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2.4.9-TRANSFERENCIAS CORRIENTES A OTRAS INSTITUCIONES PÚBLICAS</t>
  </si>
  <si>
    <t>2.5-TRANSFERENCIAS DE CAPITAL</t>
  </si>
  <si>
    <t>2.6-BIENES MUEBLES, INMUEBLES E INTANGIBLES</t>
  </si>
  <si>
    <t>2.6.1-MOBILIARIO Y EQUIPO</t>
  </si>
  <si>
    <t>2.6.3-EQUIPO E INSTRUMENTAL, CIENTÍFICO Y LABORATORIO</t>
  </si>
  <si>
    <t>2.6.5-MAQUINARIA, OTROS EQUIPOS Y HERRAMIENTAS</t>
  </si>
  <si>
    <t>2.6.8-BIENES INTANGIBLES</t>
  </si>
  <si>
    <t>2.7-OBRAS</t>
  </si>
  <si>
    <t>2.7.1-OBRAS EN EDIFICACIONES</t>
  </si>
  <si>
    <t>Ministerio de Energía y Minas</t>
  </si>
  <si>
    <t>Año 2021</t>
  </si>
  <si>
    <t>Ejecución de Gastos y Aplicaciones Financieras</t>
  </si>
  <si>
    <t>En RD$</t>
  </si>
  <si>
    <t>Febrero</t>
  </si>
  <si>
    <t>Marzo</t>
  </si>
  <si>
    <t>Abril</t>
  </si>
  <si>
    <t>Mayo</t>
  </si>
  <si>
    <t>Junio</t>
  </si>
  <si>
    <t>2.4.3-TRANSFERENCIAS CORRIENTES AL  GOBIERNO GENERALES LOCALES</t>
  </si>
  <si>
    <t>2.4.4-TRANSFERENCIAS CORRIENTES A EMPRESAS PUBLICAS NO FINANCIERAS</t>
  </si>
  <si>
    <t>2.5.1- 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</si>
  <si>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</si>
  <si>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</si>
  <si>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</si>
  <si>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</si>
  <si>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</si>
  <si>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</si>
  <si>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</si>
  <si>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</si>
  <si>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</si>
  <si>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</si>
  <si>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</si>
  <si>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</si>
  <si>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</si>
  <si>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</si>
  <si>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</si>
  <si>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</si>
  <si>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</si>
  <si>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</si>
  <si>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</si>
  <si>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</si>
  <si>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</si>
  <si>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</si>
  <si>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Fuente: Sistema de Información de la Gestión Financiera</t>
  </si>
  <si>
    <t>Datos preliminares no incluye la ejecución presupuestaria de la Dirección General de Minería ni Remediación Ambiental Mina Pueblo Viejo</t>
  </si>
  <si>
    <t>Elaborado por:</t>
  </si>
  <si>
    <t>Aprobado por:</t>
  </si>
  <si>
    <t>Noelia Cruz</t>
  </si>
  <si>
    <t>Wanda Contreras</t>
  </si>
  <si>
    <t>Enc. Presupuesto</t>
  </si>
  <si>
    <t>Directora Administrativa Financiera</t>
  </si>
  <si>
    <t>2.2.4-TRANSPORTE Y ALMACENAJE</t>
  </si>
  <si>
    <t>Julio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</si>
  <si>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</si>
  <si>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</si>
  <si>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</si>
  <si>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</si>
  <si>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</si>
  <si>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Total </t>
  </si>
  <si>
    <t>2 - GASTOS</t>
  </si>
  <si>
    <t>2.1 - REMUNERACIONES Y CONTRIBUCIONES</t>
  </si>
  <si>
    <t>2.1.4 - GRATIFICACIONES Y BONIFICACIONES</t>
  </si>
  <si>
    <t>2.3.8 - GASTOS QUE SE ASIGNARÁN DURANTE EL EJERCICIO (ART. 32 Y 33 LEY 423-06)</t>
  </si>
  <si>
    <t>2.4.6 - SUBVENCIONES</t>
  </si>
  <si>
    <t>Total general</t>
  </si>
  <si>
    <t>2.6.7-ACTIVOS BIOLÓGICOS</t>
  </si>
  <si>
    <t>2.6.6-EQUIPOS DE DEFENSA Y SEGURIDAD</t>
  </si>
  <si>
    <t>2.6.4-VEHÍCULOS Y EQUIPO DE TRANSPORTE, TRACCIÓN Y ELEVACIÓN</t>
  </si>
  <si>
    <t>2.6.2-MOBILIARIO Y EQUIPO AUDIOVISUAL, RECREATIVO Y EDUCACIONAL</t>
  </si>
  <si>
    <t>2.6.9-EDIFICIOS, ESTRUCTURAS, TIERRAS, TERRENOS Y OBJETOS DE VALOR</t>
  </si>
  <si>
    <t>2.7.2-INFRAESTRUCTURA</t>
  </si>
  <si>
    <t>2.7.4-GASTOS QUE SE ASIGNARÁN DURANTE EL EJERCICIO PARA INVERSIÓN (ART. 32 Y 33 LEY 423-06)</t>
  </si>
  <si>
    <t>2.4.5-TRANSFERENCIAS CORRIENTES A INSTITUCIONES PÚBLICAS FINANCIERAS</t>
  </si>
  <si>
    <t>Agosto</t>
  </si>
  <si>
    <t>Septiembre</t>
  </si>
  <si>
    <t>Fecha de gasto: Historico de imputación 01-01-2021 al 30-09-2021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</si>
</sst>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.0_);_(* \(#,##0.0\);_(* &quot;-&quot;??_);_(@_)"/>
    <numFmt numFmtId="179" formatCode="#,##0.00_ ;\-#,##0.00\ "/>
    <numFmt numFmtId="180" formatCode="[$-1C0A]dddd\,\ dd&quot; de &quot;mmmm&quot; de &quot;yyyy"/>
    <numFmt numFmtId="181" formatCode="[$-1C0A]h:mm:ss\ AM/PM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>
        <color indexed="63"/>
      </right>
      <top style="thin">
        <color theme="0"/>
      </top>
      <bottom style="thin">
        <color rgb="FF0070C0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>
        <color indexed="63"/>
      </right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8" fillId="33" borderId="10" xfId="0" applyFont="1" applyFill="1" applyBorder="1" applyAlignment="1">
      <alignment horizontal="center"/>
    </xf>
    <xf numFmtId="43" fontId="1" fillId="0" borderId="0" xfId="47" applyFont="1" applyAlignment="1">
      <alignment/>
    </xf>
    <xf numFmtId="43" fontId="28" fillId="33" borderId="10" xfId="47" applyFont="1" applyFill="1" applyBorder="1" applyAlignment="1">
      <alignment horizontal="center"/>
    </xf>
    <xf numFmtId="43" fontId="28" fillId="33" borderId="11" xfId="47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41" fillId="0" borderId="12" xfId="0" applyNumberFormat="1" applyFont="1" applyBorder="1" applyAlignment="1">
      <alignment horizontal="left" wrapText="1"/>
    </xf>
    <xf numFmtId="43" fontId="41" fillId="0" borderId="13" xfId="47" applyFont="1" applyBorder="1" applyAlignment="1">
      <alignment horizontal="left"/>
    </xf>
    <xf numFmtId="171" fontId="23" fillId="0" borderId="0" xfId="0" applyNumberFormat="1" applyFont="1" applyFill="1" applyAlignment="1">
      <alignment horizontal="right"/>
    </xf>
    <xf numFmtId="171" fontId="3" fillId="0" borderId="0" xfId="0" applyNumberFormat="1" applyFont="1" applyAlignment="1">
      <alignment horizontal="right"/>
    </xf>
    <xf numFmtId="171" fontId="23" fillId="0" borderId="0" xfId="47" applyNumberFormat="1" applyFont="1" applyFill="1" applyAlignment="1">
      <alignment horizontal="right"/>
    </xf>
    <xf numFmtId="171" fontId="24" fillId="0" borderId="0" xfId="47" applyNumberFormat="1" applyFont="1" applyAlignment="1">
      <alignment horizontal="right"/>
    </xf>
    <xf numFmtId="171" fontId="23" fillId="0" borderId="0" xfId="47" applyNumberFormat="1" applyFont="1" applyAlignment="1">
      <alignment horizontal="right"/>
    </xf>
    <xf numFmtId="171" fontId="41" fillId="0" borderId="13" xfId="47" applyNumberFormat="1" applyFont="1" applyBorder="1" applyAlignment="1">
      <alignment horizontal="right"/>
    </xf>
    <xf numFmtId="171" fontId="41" fillId="34" borderId="14" xfId="0" applyNumberFormat="1" applyFont="1" applyFill="1" applyBorder="1" applyAlignment="1">
      <alignment horizontal="right"/>
    </xf>
    <xf numFmtId="171" fontId="22" fillId="0" borderId="12" xfId="47" applyNumberFormat="1" applyFont="1" applyBorder="1" applyAlignment="1">
      <alignment horizontal="right"/>
    </xf>
    <xf numFmtId="171" fontId="22" fillId="0" borderId="15" xfId="47" applyNumberFormat="1" applyFont="1" applyBorder="1" applyAlignment="1">
      <alignment horizontal="right"/>
    </xf>
    <xf numFmtId="171" fontId="22" fillId="0" borderId="12" xfId="47" applyNumberFormat="1" applyFont="1" applyFill="1" applyBorder="1" applyAlignment="1">
      <alignment horizontal="right"/>
    </xf>
    <xf numFmtId="171" fontId="22" fillId="0" borderId="0" xfId="47" applyNumberFormat="1" applyFont="1" applyAlignment="1">
      <alignment horizontal="right"/>
    </xf>
    <xf numFmtId="171" fontId="22" fillId="0" borderId="16" xfId="47" applyNumberFormat="1" applyFont="1" applyBorder="1" applyAlignment="1">
      <alignment horizontal="right"/>
    </xf>
    <xf numFmtId="171" fontId="22" fillId="0" borderId="0" xfId="47" applyNumberFormat="1" applyFont="1" applyBorder="1" applyAlignment="1">
      <alignment horizontal="right"/>
    </xf>
    <xf numFmtId="171" fontId="22" fillId="0" borderId="0" xfId="47" applyNumberFormat="1" applyFont="1" applyFill="1" applyAlignment="1">
      <alignment horizontal="right"/>
    </xf>
    <xf numFmtId="171" fontId="3" fillId="0" borderId="0" xfId="47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71" fontId="6" fillId="0" borderId="0" xfId="47" applyNumberFormat="1" applyFont="1" applyAlignment="1">
      <alignment horizontal="right"/>
    </xf>
    <xf numFmtId="171" fontId="3" fillId="0" borderId="0" xfId="47" applyNumberFormat="1" applyFont="1" applyFill="1" applyAlignment="1">
      <alignment horizontal="right"/>
    </xf>
    <xf numFmtId="171" fontId="23" fillId="0" borderId="17" xfId="47" applyNumberFormat="1" applyFont="1" applyBorder="1" applyAlignment="1">
      <alignment horizontal="right"/>
    </xf>
    <xf numFmtId="171" fontId="24" fillId="0" borderId="0" xfId="0" applyNumberFormat="1" applyFont="1" applyAlignment="1">
      <alignment horizontal="right"/>
    </xf>
    <xf numFmtId="171" fontId="41" fillId="0" borderId="0" xfId="0" applyNumberFormat="1" applyFont="1" applyAlignment="1">
      <alignment horizontal="right"/>
    </xf>
    <xf numFmtId="171" fontId="23" fillId="0" borderId="0" xfId="0" applyNumberFormat="1" applyFont="1" applyAlignment="1">
      <alignment horizontal="right"/>
    </xf>
    <xf numFmtId="171" fontId="41" fillId="0" borderId="0" xfId="0" applyNumberFormat="1" applyFont="1" applyFill="1" applyAlignment="1">
      <alignment horizontal="right"/>
    </xf>
    <xf numFmtId="49" fontId="22" fillId="0" borderId="0" xfId="0" applyNumberFormat="1" applyFont="1" applyAlignment="1">
      <alignment horizontal="left" wrapText="1"/>
    </xf>
    <xf numFmtId="178" fontId="23" fillId="0" borderId="0" xfId="0" applyNumberFormat="1" applyFont="1" applyFill="1" applyAlignment="1">
      <alignment horizontal="left" wrapText="1"/>
    </xf>
    <xf numFmtId="49" fontId="22" fillId="0" borderId="0" xfId="0" applyNumberFormat="1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3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8" fillId="35" borderId="10" xfId="0" applyFont="1" applyFill="1" applyBorder="1" applyAlignment="1">
      <alignment horizontal="left" vertical="center" wrapText="1"/>
    </xf>
    <xf numFmtId="43" fontId="28" fillId="35" borderId="10" xfId="47" applyFont="1" applyFill="1" applyBorder="1" applyAlignment="1">
      <alignment horizontal="center" vertical="center" wrapText="1"/>
    </xf>
    <xf numFmtId="43" fontId="28" fillId="35" borderId="18" xfId="47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3" fontId="1" fillId="0" borderId="0" xfId="47" applyFont="1" applyAlignment="1">
      <alignment horizontal="center"/>
    </xf>
    <xf numFmtId="43" fontId="2" fillId="0" borderId="0" xfId="47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0</xdr:col>
      <xdr:colOff>2076450</xdr:colOff>
      <xdr:row>5</xdr:row>
      <xdr:rowOff>66675</xdr:rowOff>
    </xdr:to>
    <xdr:pic>
      <xdr:nvPicPr>
        <xdr:cNvPr id="1" name="Picture 1" descr="A close up of a logo&#10;&#10;Description automatically generated"/>
        <xdr:cNvPicPr preferRelativeResize="1">
          <a:picLocks noChangeAspect="1"/>
        </xdr:cNvPicPr>
      </xdr:nvPicPr>
      <xdr:blipFill>
        <a:blip r:embed="rId1"/>
        <a:srcRect t="8975" b="43109"/>
        <a:stretch>
          <a:fillRect/>
        </a:stretch>
      </xdr:blipFill>
      <xdr:spPr>
        <a:xfrm>
          <a:off x="95250" y="85725"/>
          <a:ext cx="1981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7"/>
  <sheetViews>
    <sheetView showGridLines="0" tabSelected="1" zoomScale="80" zoomScaleNormal="80" zoomScalePageLayoutView="0" workbookViewId="0" topLeftCell="A79">
      <selection activeCell="I102" sqref="I102"/>
    </sheetView>
  </sheetViews>
  <sheetFormatPr defaultColWidth="9.140625" defaultRowHeight="12.75"/>
  <cols>
    <col min="1" max="1" width="67.00390625" style="10" customWidth="1"/>
    <col min="2" max="2" width="22.00390625" style="2" bestFit="1" customWidth="1"/>
    <col min="3" max="3" width="23.421875" style="2" bestFit="1" customWidth="1"/>
    <col min="4" max="4" width="17.28125" style="2" customWidth="1"/>
    <col min="5" max="5" width="17.28125" style="6" customWidth="1"/>
    <col min="6" max="6" width="16.421875" style="6" customWidth="1"/>
    <col min="7" max="7" width="16.8515625" style="6" customWidth="1"/>
    <col min="8" max="8" width="17.8515625" style="6" customWidth="1"/>
    <col min="9" max="9" width="17.57421875" style="6" customWidth="1"/>
    <col min="10" max="10" width="15.00390625" style="6" bestFit="1" customWidth="1"/>
    <col min="11" max="11" width="16.7109375" style="6" bestFit="1" customWidth="1"/>
    <col min="12" max="12" width="19.421875" style="6" customWidth="1"/>
    <col min="13" max="13" width="18.140625" style="2" customWidth="1"/>
    <col min="14" max="14" width="16.28125" style="2" customWidth="1"/>
    <col min="15" max="16384" width="9.140625" style="2" customWidth="1"/>
  </cols>
  <sheetData>
    <row r="1" ht="15"/>
    <row r="2" spans="2:6" ht="15">
      <c r="B2" s="44" t="s">
        <v>35</v>
      </c>
      <c r="C2" s="44"/>
      <c r="D2" s="44"/>
      <c r="E2" s="44"/>
      <c r="F2" s="44"/>
    </row>
    <row r="3" spans="2:6" ht="15">
      <c r="B3" s="44" t="s">
        <v>36</v>
      </c>
      <c r="C3" s="44"/>
      <c r="D3" s="44"/>
      <c r="E3" s="44"/>
      <c r="F3" s="44"/>
    </row>
    <row r="4" spans="2:6" ht="15">
      <c r="B4" s="44" t="s">
        <v>37</v>
      </c>
      <c r="C4" s="44"/>
      <c r="D4" s="44"/>
      <c r="E4" s="44"/>
      <c r="F4" s="44"/>
    </row>
    <row r="5" spans="2:6" ht="15">
      <c r="B5" s="44" t="s">
        <v>38</v>
      </c>
      <c r="C5" s="44"/>
      <c r="D5" s="44"/>
      <c r="E5" s="44"/>
      <c r="F5" s="44"/>
    </row>
    <row r="6" ht="15"/>
    <row r="7" spans="1:13" ht="15">
      <c r="A7" s="45" t="s">
        <v>79</v>
      </c>
      <c r="B7" s="46" t="s">
        <v>80</v>
      </c>
      <c r="C7" s="46" t="s">
        <v>81</v>
      </c>
      <c r="D7" s="48" t="s">
        <v>82</v>
      </c>
      <c r="E7" s="49"/>
      <c r="F7" s="49"/>
      <c r="G7" s="49"/>
      <c r="H7" s="49"/>
      <c r="I7" s="49"/>
      <c r="J7" s="49"/>
      <c r="K7" s="50"/>
      <c r="L7" s="50"/>
      <c r="M7" s="51"/>
    </row>
    <row r="8" spans="1:13" ht="15">
      <c r="A8" s="45"/>
      <c r="B8" s="47"/>
      <c r="C8" s="47"/>
      <c r="D8" s="5" t="s">
        <v>83</v>
      </c>
      <c r="E8" s="7" t="s">
        <v>39</v>
      </c>
      <c r="F8" s="7" t="s">
        <v>40</v>
      </c>
      <c r="G8" s="7" t="s">
        <v>41</v>
      </c>
      <c r="H8" s="8" t="s">
        <v>42</v>
      </c>
      <c r="I8" s="7" t="s">
        <v>43</v>
      </c>
      <c r="J8" s="8" t="s">
        <v>78</v>
      </c>
      <c r="K8" s="8" t="s">
        <v>99</v>
      </c>
      <c r="L8" s="8" t="s">
        <v>100</v>
      </c>
      <c r="M8" s="5" t="s">
        <v>84</v>
      </c>
    </row>
    <row r="9" spans="1:13" s="3" customFormat="1" ht="15">
      <c r="A9" s="13" t="s">
        <v>85</v>
      </c>
      <c r="B9" s="22">
        <f>B10+B16+B26+B36+B45+B53+B63</f>
        <v>2637727761</v>
      </c>
      <c r="C9" s="22">
        <f>C10+C16+C26+C36+C45+C53+C63</f>
        <v>1513934652</v>
      </c>
      <c r="D9" s="22">
        <v>23784687.72</v>
      </c>
      <c r="E9" s="23">
        <v>67944116.97999999</v>
      </c>
      <c r="F9" s="22">
        <v>94084697.21999998</v>
      </c>
      <c r="G9" s="22">
        <v>64977079.31</v>
      </c>
      <c r="H9" s="23">
        <v>110899431.55000001</v>
      </c>
      <c r="I9" s="23">
        <v>79819035.83</v>
      </c>
      <c r="J9" s="23">
        <v>78189019.45</v>
      </c>
      <c r="K9" s="22">
        <f>K10+K16+K26+K36+K53</f>
        <v>87264893.37</v>
      </c>
      <c r="L9" s="22">
        <f>L10+L16+L26+L36+L53</f>
        <v>163817782.79999998</v>
      </c>
      <c r="M9" s="24">
        <f aca="true" t="shared" si="0" ref="M9:M17">SUM(D9:L9)</f>
        <v>770780744.2299999</v>
      </c>
    </row>
    <row r="10" spans="1:13" s="3" customFormat="1" ht="15">
      <c r="A10" s="38" t="s">
        <v>86</v>
      </c>
      <c r="B10" s="25">
        <f>SUM(B11:B15)</f>
        <v>1079794016.34</v>
      </c>
      <c r="C10" s="25">
        <f>SUM(C11:C15)</f>
        <v>680633158.34</v>
      </c>
      <c r="D10" s="25">
        <v>23784687.72</v>
      </c>
      <c r="E10" s="26">
        <v>7481466.74</v>
      </c>
      <c r="F10" s="25">
        <v>71147382.32</v>
      </c>
      <c r="G10" s="25">
        <v>29178872.29</v>
      </c>
      <c r="H10" s="26">
        <v>28466948.39</v>
      </c>
      <c r="I10" s="26">
        <v>34698727.199999996</v>
      </c>
      <c r="J10" s="26">
        <v>33840871.019999996</v>
      </c>
      <c r="K10" s="27">
        <f>SUM(K11:K15)</f>
        <v>53650436.58</v>
      </c>
      <c r="L10" s="27">
        <f>SUM(L11:L15)</f>
        <v>98028896.11</v>
      </c>
      <c r="M10" s="28">
        <f t="shared" si="0"/>
        <v>380278288.36999995</v>
      </c>
    </row>
    <row r="11" spans="1:13" ht="15">
      <c r="A11" s="11" t="s">
        <v>0</v>
      </c>
      <c r="B11" s="29">
        <v>794458173.25</v>
      </c>
      <c r="C11" s="29">
        <v>464084134.25</v>
      </c>
      <c r="D11" s="16">
        <v>20050186.65</v>
      </c>
      <c r="E11" s="19">
        <v>5665400</v>
      </c>
      <c r="F11" s="19">
        <v>61446599.96</v>
      </c>
      <c r="G11" s="19">
        <v>24722700</v>
      </c>
      <c r="H11" s="19">
        <v>24098366.67</v>
      </c>
      <c r="I11" s="19">
        <v>30036730.83</v>
      </c>
      <c r="J11" s="19">
        <v>29283350.97</v>
      </c>
      <c r="K11" s="30">
        <v>46049966.68</v>
      </c>
      <c r="L11" s="31">
        <v>81517566.59</v>
      </c>
      <c r="M11" s="32">
        <f t="shared" si="0"/>
        <v>322870868.35</v>
      </c>
    </row>
    <row r="12" spans="1:13" ht="15">
      <c r="A12" s="11" t="s">
        <v>1</v>
      </c>
      <c r="B12" s="29">
        <v>142131476</v>
      </c>
      <c r="C12" s="29">
        <v>116184200</v>
      </c>
      <c r="D12" s="16">
        <v>958000</v>
      </c>
      <c r="E12" s="33">
        <v>958000</v>
      </c>
      <c r="F12" s="19">
        <v>943000</v>
      </c>
      <c r="G12" s="19">
        <v>958000</v>
      </c>
      <c r="H12" s="19">
        <v>958000</v>
      </c>
      <c r="I12" s="19">
        <v>923000</v>
      </c>
      <c r="J12" s="19">
        <v>923000</v>
      </c>
      <c r="K12" s="30">
        <v>923000</v>
      </c>
      <c r="L12" s="31">
        <v>4830600</v>
      </c>
      <c r="M12" s="32">
        <f t="shared" si="0"/>
        <v>12374600</v>
      </c>
    </row>
    <row r="13" spans="1:13" ht="15">
      <c r="A13" s="11" t="s">
        <v>2</v>
      </c>
      <c r="B13" s="29">
        <v>1100000</v>
      </c>
      <c r="C13" s="29">
        <v>0</v>
      </c>
      <c r="D13" s="16">
        <v>0</v>
      </c>
      <c r="E13" s="19">
        <v>90000</v>
      </c>
      <c r="F13" s="19">
        <v>45000</v>
      </c>
      <c r="G13" s="19">
        <v>45000</v>
      </c>
      <c r="H13" s="19">
        <v>45000</v>
      </c>
      <c r="I13" s="19">
        <v>0</v>
      </c>
      <c r="J13" s="19">
        <v>0</v>
      </c>
      <c r="K13" s="19">
        <v>0</v>
      </c>
      <c r="L13" s="19">
        <v>0</v>
      </c>
      <c r="M13" s="32">
        <f t="shared" si="0"/>
        <v>225000</v>
      </c>
    </row>
    <row r="14" spans="1:13" s="9" customFormat="1" ht="15">
      <c r="A14" s="12" t="s">
        <v>87</v>
      </c>
      <c r="B14" s="29">
        <v>5500000</v>
      </c>
      <c r="C14" s="29">
        <v>2000000</v>
      </c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2">
        <f t="shared" si="0"/>
        <v>0</v>
      </c>
    </row>
    <row r="15" spans="1:13" ht="15">
      <c r="A15" s="11" t="s">
        <v>3</v>
      </c>
      <c r="B15" s="29">
        <v>136604367.09</v>
      </c>
      <c r="C15" s="29">
        <v>98364824.09</v>
      </c>
      <c r="D15" s="16">
        <v>2776501.07</v>
      </c>
      <c r="E15" s="19">
        <v>768066.74</v>
      </c>
      <c r="F15" s="19">
        <v>8712782.36</v>
      </c>
      <c r="G15" s="19">
        <v>3453172.29</v>
      </c>
      <c r="H15" s="19">
        <v>3365581.72</v>
      </c>
      <c r="I15" s="19">
        <v>3738996.37</v>
      </c>
      <c r="J15" s="19">
        <v>3634520.05</v>
      </c>
      <c r="K15" s="30">
        <v>6677469.9</v>
      </c>
      <c r="L15" s="31">
        <v>11680729.52</v>
      </c>
      <c r="M15" s="32">
        <f t="shared" si="0"/>
        <v>44807820.019999996</v>
      </c>
    </row>
    <row r="16" spans="1:13" s="3" customFormat="1" ht="15">
      <c r="A16" s="38" t="s">
        <v>4</v>
      </c>
      <c r="B16" s="34">
        <f>SUM(B17:B25)</f>
        <v>474823236.51</v>
      </c>
      <c r="C16" s="34">
        <f>SUM(C17:C25)</f>
        <v>386126730.51</v>
      </c>
      <c r="D16" s="16">
        <v>0</v>
      </c>
      <c r="E16" s="34">
        <v>4600245.37</v>
      </c>
      <c r="F16" s="34">
        <v>5399387.07</v>
      </c>
      <c r="G16" s="34">
        <v>2787131.8599999994</v>
      </c>
      <c r="H16" s="34">
        <v>5305781.43</v>
      </c>
      <c r="I16" s="34">
        <v>3006811.2499999995</v>
      </c>
      <c r="J16" s="34">
        <v>3148044.7</v>
      </c>
      <c r="K16" s="34">
        <f>SUM(K17:K25)</f>
        <v>4979777.78</v>
      </c>
      <c r="L16" s="34">
        <f>SUM(L17:L25)</f>
        <v>4345052.96</v>
      </c>
      <c r="M16" s="28">
        <f t="shared" si="0"/>
        <v>33572232.42</v>
      </c>
    </row>
    <row r="17" spans="1:13" ht="15">
      <c r="A17" s="11" t="s">
        <v>5</v>
      </c>
      <c r="B17" s="29">
        <v>34211085</v>
      </c>
      <c r="C17" s="29">
        <v>22421085</v>
      </c>
      <c r="D17" s="16">
        <v>0</v>
      </c>
      <c r="E17" s="19">
        <v>1748046.59</v>
      </c>
      <c r="F17" s="19">
        <v>765702.46</v>
      </c>
      <c r="G17" s="19">
        <v>771093.74</v>
      </c>
      <c r="H17" s="19">
        <v>729505.66</v>
      </c>
      <c r="I17" s="19">
        <v>781170.32</v>
      </c>
      <c r="J17" s="19">
        <v>744801.19</v>
      </c>
      <c r="K17" s="30">
        <v>596256.03</v>
      </c>
      <c r="L17" s="31">
        <v>578748.11</v>
      </c>
      <c r="M17" s="32">
        <f t="shared" si="0"/>
        <v>6715324.1000000015</v>
      </c>
    </row>
    <row r="18" spans="1:13" ht="15">
      <c r="A18" s="11" t="s">
        <v>6</v>
      </c>
      <c r="B18" s="29">
        <v>9450000</v>
      </c>
      <c r="C18" s="29">
        <v>6000000</v>
      </c>
      <c r="D18" s="16">
        <v>0</v>
      </c>
      <c r="E18" s="19">
        <v>80712</v>
      </c>
      <c r="F18" s="19">
        <v>74399</v>
      </c>
      <c r="G18" s="19">
        <v>639443.35</v>
      </c>
      <c r="H18" s="19">
        <v>300000</v>
      </c>
      <c r="I18" s="19">
        <v>14160</v>
      </c>
      <c r="J18" s="19">
        <v>0</v>
      </c>
      <c r="K18" s="19">
        <v>0</v>
      </c>
      <c r="L18" s="31">
        <v>104492.2</v>
      </c>
      <c r="M18" s="32">
        <f aca="true" t="shared" si="1" ref="M18:M25">SUM(D18:L18)</f>
        <v>1213206.55</v>
      </c>
    </row>
    <row r="19" spans="1:13" ht="15">
      <c r="A19" s="11" t="s">
        <v>7</v>
      </c>
      <c r="B19" s="29">
        <v>9070197</v>
      </c>
      <c r="C19" s="29">
        <v>3870197</v>
      </c>
      <c r="D19" s="16">
        <v>0</v>
      </c>
      <c r="E19" s="19">
        <v>0</v>
      </c>
      <c r="F19" s="19">
        <v>80500</v>
      </c>
      <c r="G19" s="19">
        <v>118250</v>
      </c>
      <c r="H19" s="19">
        <v>143900</v>
      </c>
      <c r="I19" s="19">
        <v>25550</v>
      </c>
      <c r="J19" s="19">
        <v>281450</v>
      </c>
      <c r="K19" s="19">
        <v>0</v>
      </c>
      <c r="L19" s="31">
        <v>509167.83</v>
      </c>
      <c r="M19" s="32">
        <f t="shared" si="1"/>
        <v>1158817.83</v>
      </c>
    </row>
    <row r="20" spans="1:13" ht="15">
      <c r="A20" s="11" t="s">
        <v>77</v>
      </c>
      <c r="B20" s="29">
        <v>4355000</v>
      </c>
      <c r="C20" s="29">
        <v>2650000</v>
      </c>
      <c r="D20" s="16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10190.92</v>
      </c>
      <c r="K20" s="19">
        <v>0</v>
      </c>
      <c r="L20" s="31">
        <v>185199.18</v>
      </c>
      <c r="M20" s="32">
        <f t="shared" si="1"/>
        <v>195390.1</v>
      </c>
    </row>
    <row r="21" spans="1:13" ht="15">
      <c r="A21" s="11" t="s">
        <v>8</v>
      </c>
      <c r="B21" s="29">
        <v>39262534.46</v>
      </c>
      <c r="C21" s="29">
        <v>31897534.46</v>
      </c>
      <c r="D21" s="16">
        <v>0</v>
      </c>
      <c r="E21" s="19">
        <v>1944816.56</v>
      </c>
      <c r="F21" s="19">
        <v>3096033.64</v>
      </c>
      <c r="G21" s="19">
        <v>255093.16</v>
      </c>
      <c r="H21" s="19">
        <v>3645937.29</v>
      </c>
      <c r="I21" s="19">
        <v>1675563.4</v>
      </c>
      <c r="J21" s="19">
        <v>1447846.24</v>
      </c>
      <c r="K21" s="30">
        <v>255093.16</v>
      </c>
      <c r="L21" s="31">
        <v>269253.16</v>
      </c>
      <c r="M21" s="32">
        <f t="shared" si="1"/>
        <v>12589636.610000001</v>
      </c>
    </row>
    <row r="22" spans="1:13" ht="15">
      <c r="A22" s="11" t="s">
        <v>9</v>
      </c>
      <c r="B22" s="29">
        <v>9216725.66</v>
      </c>
      <c r="C22" s="29">
        <v>1366225.66</v>
      </c>
      <c r="D22" s="16">
        <v>0</v>
      </c>
      <c r="E22" s="19">
        <v>106417.36</v>
      </c>
      <c r="F22" s="19">
        <v>106417.36</v>
      </c>
      <c r="G22" s="19">
        <v>53208.68</v>
      </c>
      <c r="H22" s="19">
        <v>60397.12</v>
      </c>
      <c r="I22" s="19">
        <v>58320.76</v>
      </c>
      <c r="J22" s="19">
        <v>58320.76</v>
      </c>
      <c r="K22" s="30">
        <v>69230.35</v>
      </c>
      <c r="L22" s="31">
        <v>69230.35</v>
      </c>
      <c r="M22" s="32">
        <f t="shared" si="1"/>
        <v>581542.74</v>
      </c>
    </row>
    <row r="23" spans="1:13" ht="30">
      <c r="A23" s="11" t="s">
        <v>10</v>
      </c>
      <c r="B23" s="29">
        <v>18945145.39</v>
      </c>
      <c r="C23" s="29">
        <v>12989644.39</v>
      </c>
      <c r="D23" s="16">
        <v>0</v>
      </c>
      <c r="E23" s="19">
        <v>12040.46</v>
      </c>
      <c r="F23" s="19">
        <v>65041.6</v>
      </c>
      <c r="G23" s="19">
        <v>365630.97</v>
      </c>
      <c r="H23" s="19">
        <v>291140.81</v>
      </c>
      <c r="I23" s="19">
        <v>171433.18</v>
      </c>
      <c r="J23" s="19">
        <v>430368.83</v>
      </c>
      <c r="K23" s="30">
        <v>104823.54</v>
      </c>
      <c r="L23" s="31">
        <v>54463.94</v>
      </c>
      <c r="M23" s="32">
        <f t="shared" si="1"/>
        <v>1494943.33</v>
      </c>
    </row>
    <row r="24" spans="1:13" ht="15">
      <c r="A24" s="11" t="s">
        <v>11</v>
      </c>
      <c r="B24" s="29">
        <v>330279549</v>
      </c>
      <c r="C24" s="29">
        <v>292299044</v>
      </c>
      <c r="D24" s="16">
        <v>0</v>
      </c>
      <c r="E24" s="19">
        <v>219480</v>
      </c>
      <c r="F24" s="19">
        <v>307902.71</v>
      </c>
      <c r="G24" s="19">
        <v>86605.36</v>
      </c>
      <c r="H24" s="19">
        <v>55238.75</v>
      </c>
      <c r="I24" s="19">
        <v>280613.59</v>
      </c>
      <c r="J24" s="19">
        <v>82826.16</v>
      </c>
      <c r="K24" s="30">
        <v>1671942</v>
      </c>
      <c r="L24" s="31">
        <v>422626.59</v>
      </c>
      <c r="M24" s="32">
        <f t="shared" si="1"/>
        <v>3127235.1599999997</v>
      </c>
    </row>
    <row r="25" spans="1:13" ht="15">
      <c r="A25" s="11" t="s">
        <v>12</v>
      </c>
      <c r="B25" s="29">
        <v>20033000</v>
      </c>
      <c r="C25" s="29">
        <v>12633000</v>
      </c>
      <c r="D25" s="16">
        <v>0</v>
      </c>
      <c r="E25" s="19">
        <v>488732.4</v>
      </c>
      <c r="F25" s="19">
        <v>903390.3</v>
      </c>
      <c r="G25" s="19">
        <v>497806.6</v>
      </c>
      <c r="H25" s="19">
        <v>79661.8</v>
      </c>
      <c r="I25" s="19">
        <v>0</v>
      </c>
      <c r="J25" s="19">
        <v>92240.6</v>
      </c>
      <c r="K25" s="30">
        <v>2282432.7</v>
      </c>
      <c r="L25" s="31">
        <v>2151871.6</v>
      </c>
      <c r="M25" s="32">
        <f t="shared" si="1"/>
        <v>6496136</v>
      </c>
    </row>
    <row r="26" spans="1:13" ht="15">
      <c r="A26" s="38" t="s">
        <v>13</v>
      </c>
      <c r="B26" s="34">
        <f>SUM(B27:B35)</f>
        <v>259632023.15</v>
      </c>
      <c r="C26" s="34">
        <f>SUM(C27:C35)</f>
        <v>166016783.15</v>
      </c>
      <c r="D26" s="16">
        <v>0</v>
      </c>
      <c r="E26" s="34">
        <v>17258.68</v>
      </c>
      <c r="F26" s="34">
        <v>2661268.3200000003</v>
      </c>
      <c r="G26" s="34">
        <v>976028.44</v>
      </c>
      <c r="H26" s="34">
        <v>1159078.2699999998</v>
      </c>
      <c r="I26" s="34">
        <v>464728.13</v>
      </c>
      <c r="J26" s="34">
        <v>1255270.59</v>
      </c>
      <c r="K26" s="34">
        <f>SUM(K27:K35)</f>
        <v>414007.87</v>
      </c>
      <c r="L26" s="34">
        <f>SUM(L27:L35)</f>
        <v>6520448.24</v>
      </c>
      <c r="M26" s="28">
        <f>SUM(D26:L26)</f>
        <v>13468088.54</v>
      </c>
    </row>
    <row r="27" spans="1:13" ht="15">
      <c r="A27" s="11" t="s">
        <v>14</v>
      </c>
      <c r="B27" s="29">
        <v>3303000</v>
      </c>
      <c r="C27" s="29">
        <v>1823000</v>
      </c>
      <c r="D27" s="16">
        <v>0</v>
      </c>
      <c r="E27" s="19">
        <v>0</v>
      </c>
      <c r="F27" s="19">
        <v>148046.25</v>
      </c>
      <c r="G27" s="19">
        <v>0</v>
      </c>
      <c r="H27" s="19">
        <v>38880</v>
      </c>
      <c r="I27" s="19">
        <v>22615</v>
      </c>
      <c r="J27" s="19">
        <v>91050</v>
      </c>
      <c r="K27" s="30">
        <v>40595</v>
      </c>
      <c r="L27" s="31">
        <v>4565</v>
      </c>
      <c r="M27" s="32">
        <f>SUM(D27:L27)</f>
        <v>345751.25</v>
      </c>
    </row>
    <row r="28" spans="1:13" ht="15">
      <c r="A28" s="11" t="s">
        <v>15</v>
      </c>
      <c r="B28" s="29">
        <v>4681540</v>
      </c>
      <c r="C28" s="29">
        <v>3381540</v>
      </c>
      <c r="D28" s="16">
        <v>0</v>
      </c>
      <c r="E28" s="19">
        <v>0</v>
      </c>
      <c r="F28" s="19">
        <v>0</v>
      </c>
      <c r="G28" s="19">
        <v>112088.35</v>
      </c>
      <c r="H28" s="19">
        <v>0</v>
      </c>
      <c r="I28" s="19">
        <v>32373.3</v>
      </c>
      <c r="J28" s="19">
        <v>95580</v>
      </c>
      <c r="K28" s="30">
        <v>36698</v>
      </c>
      <c r="L28" s="31">
        <v>19824</v>
      </c>
      <c r="M28" s="32">
        <f aca="true" t="shared" si="2" ref="M28:M35">SUM(D28:L28)</f>
        <v>296563.65</v>
      </c>
    </row>
    <row r="29" spans="1:13" ht="15">
      <c r="A29" s="11" t="s">
        <v>16</v>
      </c>
      <c r="B29" s="29">
        <v>2215000</v>
      </c>
      <c r="C29" s="29">
        <v>1665000</v>
      </c>
      <c r="D29" s="16">
        <v>0</v>
      </c>
      <c r="E29" s="19">
        <v>0</v>
      </c>
      <c r="F29" s="19">
        <v>0</v>
      </c>
      <c r="G29" s="19">
        <v>0</v>
      </c>
      <c r="H29" s="19">
        <v>14375</v>
      </c>
      <c r="I29" s="19">
        <v>0</v>
      </c>
      <c r="J29" s="19">
        <v>0</v>
      </c>
      <c r="K29" s="30">
        <v>16107</v>
      </c>
      <c r="L29" s="31">
        <v>194229</v>
      </c>
      <c r="M29" s="32">
        <f t="shared" si="2"/>
        <v>224711</v>
      </c>
    </row>
    <row r="30" spans="1:13" ht="15">
      <c r="A30" s="11" t="s">
        <v>17</v>
      </c>
      <c r="B30" s="29">
        <v>500000</v>
      </c>
      <c r="C30" s="29">
        <v>300000</v>
      </c>
      <c r="D30" s="16">
        <v>0</v>
      </c>
      <c r="E30" s="19">
        <v>0</v>
      </c>
      <c r="F30" s="19">
        <v>0</v>
      </c>
      <c r="G30" s="19">
        <v>17370.15</v>
      </c>
      <c r="H30" s="19">
        <v>0</v>
      </c>
      <c r="I30" s="19">
        <v>0</v>
      </c>
      <c r="J30" s="19">
        <v>0</v>
      </c>
      <c r="K30" s="19">
        <v>0</v>
      </c>
      <c r="L30" s="19"/>
      <c r="M30" s="32">
        <f t="shared" si="2"/>
        <v>17370.15</v>
      </c>
    </row>
    <row r="31" spans="1:13" ht="15">
      <c r="A31" s="11" t="s">
        <v>18</v>
      </c>
      <c r="B31" s="29">
        <v>2895000</v>
      </c>
      <c r="C31" s="29">
        <v>1795000</v>
      </c>
      <c r="D31" s="16">
        <v>0</v>
      </c>
      <c r="E31" s="19">
        <v>0</v>
      </c>
      <c r="F31" s="19">
        <v>0</v>
      </c>
      <c r="G31" s="19">
        <v>0</v>
      </c>
      <c r="H31" s="19">
        <v>238587.83</v>
      </c>
      <c r="I31" s="19">
        <v>41947.82</v>
      </c>
      <c r="J31" s="19">
        <v>50504</v>
      </c>
      <c r="K31" s="19"/>
      <c r="L31" s="31">
        <v>56632.64</v>
      </c>
      <c r="M31" s="32">
        <f t="shared" si="2"/>
        <v>387672.29</v>
      </c>
    </row>
    <row r="32" spans="1:13" ht="15">
      <c r="A32" s="11" t="s">
        <v>19</v>
      </c>
      <c r="B32" s="29">
        <v>4545000</v>
      </c>
      <c r="C32" s="29">
        <v>4100000</v>
      </c>
      <c r="D32" s="16">
        <v>0</v>
      </c>
      <c r="E32" s="19">
        <v>0</v>
      </c>
      <c r="F32" s="19">
        <v>11888.5</v>
      </c>
      <c r="G32" s="19">
        <v>0</v>
      </c>
      <c r="H32" s="19">
        <v>987.54</v>
      </c>
      <c r="I32" s="19">
        <v>11800</v>
      </c>
      <c r="J32" s="19">
        <v>0</v>
      </c>
      <c r="K32" s="19">
        <v>0</v>
      </c>
      <c r="L32" s="31">
        <v>28832.02</v>
      </c>
      <c r="M32" s="32">
        <f t="shared" si="2"/>
        <v>53508.06</v>
      </c>
    </row>
    <row r="33" spans="1:13" ht="15">
      <c r="A33" s="11" t="s">
        <v>20</v>
      </c>
      <c r="B33" s="29">
        <v>22319707</v>
      </c>
      <c r="C33" s="29">
        <v>6850000</v>
      </c>
      <c r="D33" s="16">
        <v>0</v>
      </c>
      <c r="E33" s="19">
        <v>13718.68</v>
      </c>
      <c r="F33" s="19">
        <v>1330445.04</v>
      </c>
      <c r="G33" s="19">
        <v>506135.98</v>
      </c>
      <c r="H33" s="19">
        <v>729500</v>
      </c>
      <c r="I33" s="19">
        <v>164278.55</v>
      </c>
      <c r="J33" s="19">
        <v>897898.73</v>
      </c>
      <c r="K33" s="30">
        <v>114363.65</v>
      </c>
      <c r="L33" s="31">
        <v>5696060.44</v>
      </c>
      <c r="M33" s="32">
        <f t="shared" si="2"/>
        <v>9452401.07</v>
      </c>
    </row>
    <row r="34" spans="1:13" s="9" customFormat="1" ht="30">
      <c r="A34" s="12" t="s">
        <v>88</v>
      </c>
      <c r="B34" s="16">
        <v>0</v>
      </c>
      <c r="C34" s="16">
        <v>0</v>
      </c>
      <c r="D34" s="16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32">
        <f t="shared" si="2"/>
        <v>0</v>
      </c>
    </row>
    <row r="35" spans="1:13" ht="15">
      <c r="A35" s="11" t="s">
        <v>21</v>
      </c>
      <c r="B35" s="29">
        <v>219172776.15</v>
      </c>
      <c r="C35" s="29">
        <v>146102243.15</v>
      </c>
      <c r="D35" s="16">
        <v>0</v>
      </c>
      <c r="E35" s="19">
        <v>3540</v>
      </c>
      <c r="F35" s="19">
        <v>1170888.53</v>
      </c>
      <c r="G35" s="19">
        <v>340433.96</v>
      </c>
      <c r="H35" s="19">
        <v>136747.9</v>
      </c>
      <c r="I35" s="19">
        <v>191713.46</v>
      </c>
      <c r="J35" s="19">
        <v>120237.86</v>
      </c>
      <c r="K35" s="30">
        <v>206244.22</v>
      </c>
      <c r="L35" s="31">
        <v>520305.14</v>
      </c>
      <c r="M35" s="32">
        <f t="shared" si="2"/>
        <v>2690111.0700000003</v>
      </c>
    </row>
    <row r="36" spans="1:13" s="3" customFormat="1" ht="15">
      <c r="A36" s="38" t="s">
        <v>22</v>
      </c>
      <c r="B36" s="34">
        <f>SUM(B37:B44)</f>
        <v>504636756</v>
      </c>
      <c r="C36" s="34">
        <f>SUM(C37:C44)</f>
        <v>1000000</v>
      </c>
      <c r="D36" s="16">
        <v>0</v>
      </c>
      <c r="E36" s="34">
        <v>55845146.19</v>
      </c>
      <c r="F36" s="34">
        <v>13127307</v>
      </c>
      <c r="G36" s="34">
        <v>32035046.72</v>
      </c>
      <c r="H36" s="34">
        <v>75967623.46000001</v>
      </c>
      <c r="I36" s="34">
        <v>41546760.14</v>
      </c>
      <c r="J36" s="34">
        <v>39944833.14</v>
      </c>
      <c r="K36" s="34">
        <f>SUM(K37:K44)</f>
        <v>28220671.14</v>
      </c>
      <c r="L36" s="34">
        <f>SUM(L37:L44)</f>
        <v>54889849.89</v>
      </c>
      <c r="M36" s="28">
        <f aca="true" t="shared" si="3" ref="M36:M44">SUM(D36:L36)</f>
        <v>341577237.67999995</v>
      </c>
    </row>
    <row r="37" spans="1:13" ht="15">
      <c r="A37" s="11" t="s">
        <v>23</v>
      </c>
      <c r="B37" s="29">
        <v>2920000</v>
      </c>
      <c r="C37" s="29">
        <v>0</v>
      </c>
      <c r="D37" s="16">
        <v>0</v>
      </c>
      <c r="E37" s="19">
        <v>0</v>
      </c>
      <c r="F37" s="19">
        <v>0</v>
      </c>
      <c r="G37" s="19">
        <v>0</v>
      </c>
      <c r="H37" s="19">
        <v>630000</v>
      </c>
      <c r="I37" s="19">
        <v>0</v>
      </c>
      <c r="J37" s="19">
        <v>0</v>
      </c>
      <c r="K37" s="30">
        <v>708000</v>
      </c>
      <c r="L37" s="30">
        <v>0</v>
      </c>
      <c r="M37" s="19">
        <f t="shared" si="3"/>
        <v>1338000</v>
      </c>
    </row>
    <row r="38" spans="1:13" ht="15">
      <c r="A38" s="11" t="s">
        <v>24</v>
      </c>
      <c r="B38" s="29">
        <v>297716756</v>
      </c>
      <c r="C38" s="29">
        <v>1000000</v>
      </c>
      <c r="D38" s="16">
        <v>0</v>
      </c>
      <c r="E38" s="19">
        <v>22511814.19</v>
      </c>
      <c r="F38" s="19">
        <v>13127307</v>
      </c>
      <c r="G38" s="19">
        <v>15368380.72</v>
      </c>
      <c r="H38" s="19">
        <v>42004291.46</v>
      </c>
      <c r="I38" s="19">
        <v>24880094.14</v>
      </c>
      <c r="J38" s="19">
        <v>23278167.14</v>
      </c>
      <c r="K38" s="30">
        <v>10846005.14</v>
      </c>
      <c r="L38" s="31">
        <v>34723189.14</v>
      </c>
      <c r="M38" s="32">
        <f t="shared" si="3"/>
        <v>186739248.93</v>
      </c>
    </row>
    <row r="39" spans="1:13" ht="15">
      <c r="A39" s="11" t="s">
        <v>44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2">
        <f t="shared" si="3"/>
        <v>0</v>
      </c>
    </row>
    <row r="40" spans="1:13" ht="30">
      <c r="A40" s="11" t="s">
        <v>45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32">
        <f t="shared" si="3"/>
        <v>0</v>
      </c>
    </row>
    <row r="41" spans="1:13" s="9" customFormat="1" ht="30">
      <c r="A41" s="12" t="s">
        <v>98</v>
      </c>
      <c r="B41" s="35">
        <v>0</v>
      </c>
      <c r="C41" s="35">
        <v>0</v>
      </c>
      <c r="D41" s="16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9">
        <v>0</v>
      </c>
      <c r="K41" s="19">
        <v>0</v>
      </c>
      <c r="L41" s="19">
        <v>0</v>
      </c>
      <c r="M41" s="32">
        <f t="shared" si="3"/>
        <v>0</v>
      </c>
    </row>
    <row r="42" spans="1:13" s="9" customFormat="1" ht="15">
      <c r="A42" s="12" t="s">
        <v>89</v>
      </c>
      <c r="B42" s="35">
        <v>0</v>
      </c>
      <c r="C42" s="35">
        <v>0</v>
      </c>
      <c r="D42" s="16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9">
        <v>0</v>
      </c>
      <c r="K42" s="19">
        <v>0</v>
      </c>
      <c r="L42" s="19">
        <v>0</v>
      </c>
      <c r="M42" s="32">
        <f t="shared" si="3"/>
        <v>0</v>
      </c>
    </row>
    <row r="43" spans="1:13" ht="15">
      <c r="A43" s="11" t="s">
        <v>25</v>
      </c>
      <c r="B43" s="29">
        <v>4000000</v>
      </c>
      <c r="C43" s="29">
        <v>0</v>
      </c>
      <c r="D43" s="16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31">
        <v>3499994.75</v>
      </c>
      <c r="M43" s="32">
        <f t="shared" si="3"/>
        <v>3499994.75</v>
      </c>
    </row>
    <row r="44" spans="1:13" ht="15">
      <c r="A44" s="11" t="s">
        <v>26</v>
      </c>
      <c r="B44" s="29">
        <v>200000000</v>
      </c>
      <c r="C44" s="29">
        <v>0</v>
      </c>
      <c r="D44" s="16">
        <v>0</v>
      </c>
      <c r="E44" s="19">
        <v>33333332</v>
      </c>
      <c r="F44" s="19">
        <v>0</v>
      </c>
      <c r="G44" s="19">
        <v>16666666</v>
      </c>
      <c r="H44" s="19">
        <v>33333332</v>
      </c>
      <c r="I44" s="19">
        <v>16666666</v>
      </c>
      <c r="J44" s="19">
        <v>16666666</v>
      </c>
      <c r="K44" s="30">
        <v>16666666</v>
      </c>
      <c r="L44" s="31">
        <v>16666666</v>
      </c>
      <c r="M44" s="32">
        <f t="shared" si="3"/>
        <v>149999994</v>
      </c>
    </row>
    <row r="45" spans="1:13" s="3" customFormat="1" ht="15">
      <c r="A45" s="38" t="s">
        <v>27</v>
      </c>
      <c r="B45" s="18">
        <f>SUM(B46:B52)</f>
        <v>4846155</v>
      </c>
      <c r="C45" s="18">
        <f>SUM(C46:C52)</f>
        <v>4828756</v>
      </c>
      <c r="D45" s="16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2">
        <f aca="true" t="shared" si="4" ref="M45:M52">SUM(D45:L45)</f>
        <v>0</v>
      </c>
    </row>
    <row r="46" spans="1:13" ht="15">
      <c r="A46" s="11" t="s">
        <v>46</v>
      </c>
      <c r="B46" s="36"/>
      <c r="C46" s="35"/>
      <c r="D46" s="16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35">
        <v>0</v>
      </c>
      <c r="K46" s="35">
        <v>0</v>
      </c>
      <c r="L46" s="35">
        <v>0</v>
      </c>
      <c r="M46" s="32">
        <f t="shared" si="4"/>
        <v>0</v>
      </c>
    </row>
    <row r="47" spans="1:13" ht="15">
      <c r="A47" s="11" t="s">
        <v>47</v>
      </c>
      <c r="B47" s="29">
        <v>4846155</v>
      </c>
      <c r="C47" s="29">
        <v>4828756</v>
      </c>
      <c r="D47" s="16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35">
        <v>0</v>
      </c>
      <c r="K47" s="35">
        <v>0</v>
      </c>
      <c r="L47" s="35">
        <v>0</v>
      </c>
      <c r="M47" s="32">
        <f t="shared" si="4"/>
        <v>0</v>
      </c>
    </row>
    <row r="48" spans="1:13" ht="15">
      <c r="A48" s="11" t="s">
        <v>48</v>
      </c>
      <c r="B48" s="29">
        <v>0</v>
      </c>
      <c r="C48" s="29">
        <v>0</v>
      </c>
      <c r="D48" s="16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35">
        <v>0</v>
      </c>
      <c r="K48" s="35">
        <v>0</v>
      </c>
      <c r="L48" s="35">
        <v>0</v>
      </c>
      <c r="M48" s="32">
        <f t="shared" si="4"/>
        <v>0</v>
      </c>
    </row>
    <row r="49" spans="1:13" ht="30">
      <c r="A49" s="11" t="s">
        <v>49</v>
      </c>
      <c r="B49" s="29">
        <v>0</v>
      </c>
      <c r="C49" s="29">
        <v>0</v>
      </c>
      <c r="D49" s="16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35">
        <v>0</v>
      </c>
      <c r="K49" s="35">
        <v>0</v>
      </c>
      <c r="L49" s="35">
        <v>0</v>
      </c>
      <c r="M49" s="32">
        <f t="shared" si="4"/>
        <v>0</v>
      </c>
    </row>
    <row r="50" spans="1:13" ht="30">
      <c r="A50" s="11" t="s">
        <v>50</v>
      </c>
      <c r="B50" s="29">
        <v>0</v>
      </c>
      <c r="C50" s="29">
        <v>0</v>
      </c>
      <c r="D50" s="16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35">
        <v>0</v>
      </c>
      <c r="K50" s="35">
        <v>0</v>
      </c>
      <c r="L50" s="35">
        <v>0</v>
      </c>
      <c r="M50" s="32">
        <f t="shared" si="4"/>
        <v>0</v>
      </c>
    </row>
    <row r="51" spans="1:13" ht="15">
      <c r="A51" s="11" t="s">
        <v>51</v>
      </c>
      <c r="B51" s="29">
        <v>0</v>
      </c>
      <c r="C51" s="29">
        <v>0</v>
      </c>
      <c r="D51" s="16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35">
        <v>0</v>
      </c>
      <c r="K51" s="35">
        <v>0</v>
      </c>
      <c r="L51" s="35">
        <v>0</v>
      </c>
      <c r="M51" s="32">
        <f t="shared" si="4"/>
        <v>0</v>
      </c>
    </row>
    <row r="52" spans="1:13" ht="15">
      <c r="A52" s="11" t="s">
        <v>52</v>
      </c>
      <c r="B52" s="29">
        <v>0</v>
      </c>
      <c r="C52" s="29"/>
      <c r="D52" s="16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35">
        <v>0</v>
      </c>
      <c r="K52" s="35">
        <v>0</v>
      </c>
      <c r="L52" s="35">
        <v>0</v>
      </c>
      <c r="M52" s="32">
        <f t="shared" si="4"/>
        <v>0</v>
      </c>
    </row>
    <row r="53" spans="1:13" s="3" customFormat="1" ht="15">
      <c r="A53" s="38" t="s">
        <v>28</v>
      </c>
      <c r="B53" s="18">
        <f>SUM(B54:B62)</f>
        <v>46547454</v>
      </c>
      <c r="C53" s="18">
        <f>SUM(C54:C62)</f>
        <v>8181104</v>
      </c>
      <c r="D53" s="16">
        <v>0</v>
      </c>
      <c r="E53" s="18">
        <v>0</v>
      </c>
      <c r="F53" s="18">
        <v>1749352.5100000002</v>
      </c>
      <c r="G53" s="18">
        <v>0</v>
      </c>
      <c r="H53" s="18">
        <v>0</v>
      </c>
      <c r="I53" s="18">
        <v>102009.11</v>
      </c>
      <c r="J53" s="35">
        <v>0</v>
      </c>
      <c r="K53" s="35">
        <v>0</v>
      </c>
      <c r="L53" s="35">
        <f>SUM(L54:L63)</f>
        <v>33535.6</v>
      </c>
      <c r="M53" s="28">
        <f>SUM(D53:L53)</f>
        <v>1884897.2200000004</v>
      </c>
    </row>
    <row r="54" spans="1:13" ht="15">
      <c r="A54" s="11" t="s">
        <v>29</v>
      </c>
      <c r="B54" s="29">
        <v>5065000</v>
      </c>
      <c r="C54" s="29">
        <v>-400000</v>
      </c>
      <c r="D54" s="16">
        <v>0</v>
      </c>
      <c r="E54" s="19">
        <v>0</v>
      </c>
      <c r="F54" s="19">
        <v>930194.64</v>
      </c>
      <c r="G54" s="19">
        <v>0</v>
      </c>
      <c r="H54" s="19">
        <v>0</v>
      </c>
      <c r="I54" s="19">
        <v>74633.11</v>
      </c>
      <c r="J54" s="35">
        <v>0</v>
      </c>
      <c r="K54" s="35">
        <v>0</v>
      </c>
      <c r="L54" s="35">
        <v>0</v>
      </c>
      <c r="M54" s="32">
        <f>SUM(D54:L54)</f>
        <v>1004827.75</v>
      </c>
    </row>
    <row r="55" spans="1:13" s="9" customFormat="1" ht="15">
      <c r="A55" s="12" t="s">
        <v>94</v>
      </c>
      <c r="B55" s="29">
        <v>2360500</v>
      </c>
      <c r="C55" s="29">
        <v>1150000</v>
      </c>
      <c r="D55" s="16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35">
        <v>0</v>
      </c>
      <c r="L55" s="35">
        <v>0</v>
      </c>
      <c r="M55" s="17">
        <v>0</v>
      </c>
    </row>
    <row r="56" spans="1:13" s="9" customFormat="1" ht="15">
      <c r="A56" s="39" t="s">
        <v>30</v>
      </c>
      <c r="B56" s="29">
        <v>549415</v>
      </c>
      <c r="C56" s="29">
        <v>299415</v>
      </c>
      <c r="D56" s="16">
        <v>0</v>
      </c>
      <c r="E56" s="17">
        <v>0</v>
      </c>
      <c r="F56" s="17">
        <v>149414.22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31">
        <v>27848</v>
      </c>
      <c r="M56" s="32">
        <f>SUM(D56:L56)</f>
        <v>177262.22</v>
      </c>
    </row>
    <row r="57" spans="1:13" s="9" customFormat="1" ht="15">
      <c r="A57" s="12" t="s">
        <v>93</v>
      </c>
      <c r="B57" s="29">
        <v>28300000</v>
      </c>
      <c r="C57" s="29">
        <v>2204650</v>
      </c>
      <c r="D57" s="16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</row>
    <row r="58" spans="1:13" s="9" customFormat="1" ht="15">
      <c r="A58" s="12" t="s">
        <v>31</v>
      </c>
      <c r="B58" s="29">
        <v>7992230</v>
      </c>
      <c r="C58" s="29">
        <v>5947230</v>
      </c>
      <c r="D58" s="16">
        <v>0</v>
      </c>
      <c r="E58" s="17">
        <v>0</v>
      </c>
      <c r="F58" s="17">
        <v>75000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31">
        <v>5687.6</v>
      </c>
      <c r="M58" s="32">
        <f>SUM(D58:L58)</f>
        <v>80687.6</v>
      </c>
    </row>
    <row r="59" spans="1:13" s="9" customFormat="1" ht="15">
      <c r="A59" s="12" t="s">
        <v>92</v>
      </c>
      <c r="B59" s="29">
        <v>50000</v>
      </c>
      <c r="C59" s="29">
        <v>0</v>
      </c>
      <c r="D59" s="16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</row>
    <row r="60" spans="1:13" s="9" customFormat="1" ht="15">
      <c r="A60" s="12" t="s">
        <v>91</v>
      </c>
      <c r="B60" s="29">
        <v>0</v>
      </c>
      <c r="C60" s="29">
        <v>0</v>
      </c>
      <c r="D60" s="16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</row>
    <row r="61" spans="1:13" s="9" customFormat="1" ht="15">
      <c r="A61" s="12" t="s">
        <v>32</v>
      </c>
      <c r="B61" s="29">
        <v>2230309</v>
      </c>
      <c r="C61" s="29">
        <v>-1020191</v>
      </c>
      <c r="D61" s="16">
        <v>0</v>
      </c>
      <c r="E61" s="17">
        <v>0</v>
      </c>
      <c r="F61" s="17">
        <v>594743.65</v>
      </c>
      <c r="G61" s="17">
        <v>0</v>
      </c>
      <c r="H61" s="17">
        <v>0</v>
      </c>
      <c r="I61" s="17">
        <v>27376</v>
      </c>
      <c r="J61" s="17">
        <v>0</v>
      </c>
      <c r="K61" s="17">
        <v>0</v>
      </c>
      <c r="L61" s="17">
        <v>0</v>
      </c>
      <c r="M61" s="32">
        <f>SUM(D61:L61)</f>
        <v>622119.65</v>
      </c>
    </row>
    <row r="62" spans="1:13" s="9" customFormat="1" ht="15">
      <c r="A62" s="12" t="s">
        <v>95</v>
      </c>
      <c r="B62" s="16"/>
      <c r="C62" s="16"/>
      <c r="D62" s="16">
        <v>0</v>
      </c>
      <c r="E62" s="16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8">
        <f aca="true" t="shared" si="5" ref="M62:M71">SUM(M63:M71)</f>
        <v>0</v>
      </c>
    </row>
    <row r="63" spans="1:13" s="9" customFormat="1" ht="15">
      <c r="A63" s="40" t="s">
        <v>33</v>
      </c>
      <c r="B63" s="37">
        <f>SUM(B64:B67)</f>
        <v>267448120</v>
      </c>
      <c r="C63" s="37">
        <f>SUM(C64:C67)</f>
        <v>267148120</v>
      </c>
      <c r="D63" s="1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17">
        <v>0</v>
      </c>
      <c r="L63" s="17">
        <v>0</v>
      </c>
      <c r="M63" s="18">
        <f t="shared" si="5"/>
        <v>0</v>
      </c>
    </row>
    <row r="64" spans="1:13" s="9" customFormat="1" ht="15">
      <c r="A64" s="12" t="s">
        <v>34</v>
      </c>
      <c r="B64" s="29">
        <v>6548120</v>
      </c>
      <c r="C64" s="29">
        <v>6248120</v>
      </c>
      <c r="D64" s="16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f t="shared" si="5"/>
        <v>0</v>
      </c>
    </row>
    <row r="65" spans="1:13" s="9" customFormat="1" ht="15">
      <c r="A65" s="12" t="s">
        <v>96</v>
      </c>
      <c r="B65" s="29">
        <v>260900000</v>
      </c>
      <c r="C65" s="29">
        <v>260900000</v>
      </c>
      <c r="D65" s="16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8">
        <f t="shared" si="5"/>
        <v>0</v>
      </c>
    </row>
    <row r="66" spans="1:13" s="9" customFormat="1" ht="15">
      <c r="A66" s="12"/>
      <c r="B66" s="15">
        <v>0</v>
      </c>
      <c r="C66" s="15">
        <v>0</v>
      </c>
      <c r="D66" s="16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f t="shared" si="5"/>
        <v>0</v>
      </c>
    </row>
    <row r="67" spans="1:13" s="9" customFormat="1" ht="30">
      <c r="A67" s="12" t="s">
        <v>97</v>
      </c>
      <c r="B67" s="15">
        <v>0</v>
      </c>
      <c r="C67" s="15">
        <v>0</v>
      </c>
      <c r="D67" s="16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f t="shared" si="5"/>
        <v>0</v>
      </c>
    </row>
    <row r="68" spans="1:13" ht="15">
      <c r="A68" s="38" t="s">
        <v>53</v>
      </c>
      <c r="B68" s="15">
        <f>SUM(B69:B70)</f>
        <v>0</v>
      </c>
      <c r="C68" s="15">
        <f>SUM(C69:C70)</f>
        <v>0</v>
      </c>
      <c r="D68" s="16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7">
        <v>0</v>
      </c>
      <c r="L68" s="17">
        <v>0</v>
      </c>
      <c r="M68" s="18">
        <f t="shared" si="5"/>
        <v>0</v>
      </c>
    </row>
    <row r="69" spans="1:13" ht="15">
      <c r="A69" s="11" t="s">
        <v>54</v>
      </c>
      <c r="B69" s="15"/>
      <c r="C69" s="15"/>
      <c r="D69" s="16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7">
        <v>0</v>
      </c>
      <c r="L69" s="17">
        <v>0</v>
      </c>
      <c r="M69" s="18">
        <f t="shared" si="5"/>
        <v>0</v>
      </c>
    </row>
    <row r="70" spans="1:13" ht="15">
      <c r="A70" s="11" t="s">
        <v>55</v>
      </c>
      <c r="B70" s="15"/>
      <c r="C70" s="15"/>
      <c r="D70" s="16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7">
        <v>0</v>
      </c>
      <c r="L70" s="17">
        <v>0</v>
      </c>
      <c r="M70" s="18">
        <f t="shared" si="5"/>
        <v>0</v>
      </c>
    </row>
    <row r="71" spans="1:13" ht="15">
      <c r="A71" s="38" t="s">
        <v>56</v>
      </c>
      <c r="B71" s="15">
        <f>SUM(B72:B74)</f>
        <v>0</v>
      </c>
      <c r="C71" s="15">
        <f>SUM(C72:C74)</f>
        <v>0</v>
      </c>
      <c r="D71" s="16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7">
        <v>0</v>
      </c>
      <c r="L71" s="17">
        <v>0</v>
      </c>
      <c r="M71" s="18">
        <f t="shared" si="5"/>
        <v>0</v>
      </c>
    </row>
    <row r="72" spans="1:13" ht="15">
      <c r="A72" s="11" t="s">
        <v>57</v>
      </c>
      <c r="B72" s="15">
        <v>0</v>
      </c>
      <c r="C72" s="15">
        <v>0</v>
      </c>
      <c r="D72" s="16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7">
        <v>0</v>
      </c>
      <c r="L72" s="17">
        <v>0</v>
      </c>
      <c r="M72" s="18">
        <f aca="true" t="shared" si="6" ref="M72:M80">SUM(D72:K72)</f>
        <v>0</v>
      </c>
    </row>
    <row r="73" spans="1:13" ht="15">
      <c r="A73" s="11" t="s">
        <v>58</v>
      </c>
      <c r="B73" s="15">
        <v>0</v>
      </c>
      <c r="C73" s="15">
        <v>0</v>
      </c>
      <c r="D73" s="16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7">
        <v>0</v>
      </c>
      <c r="L73" s="17">
        <v>0</v>
      </c>
      <c r="M73" s="18">
        <f t="shared" si="6"/>
        <v>0</v>
      </c>
    </row>
    <row r="74" spans="1:13" ht="15">
      <c r="A74" s="11" t="s">
        <v>59</v>
      </c>
      <c r="B74" s="15">
        <v>0</v>
      </c>
      <c r="C74" s="15">
        <v>0</v>
      </c>
      <c r="D74" s="16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7">
        <v>0</v>
      </c>
      <c r="L74" s="17">
        <v>0</v>
      </c>
      <c r="M74" s="18">
        <f t="shared" si="6"/>
        <v>0</v>
      </c>
    </row>
    <row r="75" spans="1:13" ht="15">
      <c r="A75" s="14" t="s">
        <v>60</v>
      </c>
      <c r="B75" s="20"/>
      <c r="C75" s="20"/>
      <c r="D75" s="20"/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f t="shared" si="6"/>
        <v>0</v>
      </c>
    </row>
    <row r="76" spans="1:13" ht="15">
      <c r="A76" s="41" t="s">
        <v>61</v>
      </c>
      <c r="B76" s="15">
        <f>B77+B78</f>
        <v>0</v>
      </c>
      <c r="C76" s="15">
        <f>C77+C78</f>
        <v>0</v>
      </c>
      <c r="D76" s="16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7">
        <v>0</v>
      </c>
      <c r="L76" s="17">
        <v>0</v>
      </c>
      <c r="M76" s="18">
        <f t="shared" si="6"/>
        <v>0</v>
      </c>
    </row>
    <row r="77" spans="1:13" ht="15">
      <c r="A77" s="42" t="s">
        <v>62</v>
      </c>
      <c r="B77" s="15">
        <v>0</v>
      </c>
      <c r="C77" s="15">
        <v>0</v>
      </c>
      <c r="D77" s="16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7">
        <v>0</v>
      </c>
      <c r="L77" s="17">
        <v>0</v>
      </c>
      <c r="M77" s="18">
        <f t="shared" si="6"/>
        <v>0</v>
      </c>
    </row>
    <row r="78" spans="1:13" ht="15">
      <c r="A78" s="42" t="s">
        <v>63</v>
      </c>
      <c r="B78" s="15">
        <v>0</v>
      </c>
      <c r="C78" s="17">
        <v>0</v>
      </c>
      <c r="D78" s="16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7">
        <v>0</v>
      </c>
      <c r="L78" s="17">
        <v>0</v>
      </c>
      <c r="M78" s="18">
        <f t="shared" si="6"/>
        <v>0</v>
      </c>
    </row>
    <row r="79" spans="1:13" ht="15">
      <c r="A79" s="41" t="s">
        <v>64</v>
      </c>
      <c r="B79" s="17">
        <f>B80+B81</f>
        <v>0</v>
      </c>
      <c r="C79" s="17">
        <f>C80+C81</f>
        <v>0</v>
      </c>
      <c r="D79" s="16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8">
        <f t="shared" si="6"/>
        <v>0</v>
      </c>
    </row>
    <row r="80" spans="1:13" ht="15">
      <c r="A80" s="42" t="s">
        <v>65</v>
      </c>
      <c r="B80" s="17">
        <v>0</v>
      </c>
      <c r="C80" s="17">
        <v>0</v>
      </c>
      <c r="D80" s="16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7">
        <v>0</v>
      </c>
      <c r="L80" s="17">
        <v>0</v>
      </c>
      <c r="M80" s="18">
        <f t="shared" si="6"/>
        <v>0</v>
      </c>
    </row>
    <row r="81" spans="1:13" ht="15">
      <c r="A81" s="42" t="s">
        <v>66</v>
      </c>
      <c r="B81" s="17">
        <v>0</v>
      </c>
      <c r="C81" s="17">
        <v>0</v>
      </c>
      <c r="D81" s="16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7">
        <v>0</v>
      </c>
      <c r="L81" s="17">
        <v>0</v>
      </c>
      <c r="M81" s="18">
        <v>0</v>
      </c>
    </row>
    <row r="82" spans="1:13" ht="15">
      <c r="A82" s="41" t="s">
        <v>67</v>
      </c>
      <c r="B82" s="17">
        <f>B83</f>
        <v>0</v>
      </c>
      <c r="C82" s="17">
        <f>C83</f>
        <v>0</v>
      </c>
      <c r="D82" s="16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8">
        <v>0</v>
      </c>
    </row>
    <row r="83" spans="1:13" ht="15">
      <c r="A83" s="42" t="s">
        <v>68</v>
      </c>
      <c r="B83" s="17">
        <v>0</v>
      </c>
      <c r="C83" s="17"/>
      <c r="D83" s="16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7">
        <v>0</v>
      </c>
      <c r="L83" s="17">
        <v>0</v>
      </c>
      <c r="M83" s="18">
        <v>0</v>
      </c>
    </row>
    <row r="84" spans="1:13" ht="15">
      <c r="A84" s="43" t="s">
        <v>90</v>
      </c>
      <c r="B84" s="21">
        <f>B82+B79+B76+B71+B68+B63+B53+B45+B36+B26+B16+B10</f>
        <v>2637727761</v>
      </c>
      <c r="C84" s="21">
        <f>C82+C79+C76+C71+C68+C63+C53+C45+C36+C26+C16+C10</f>
        <v>1513934652</v>
      </c>
      <c r="D84" s="21">
        <v>23784687.72</v>
      </c>
      <c r="E84" s="21">
        <v>67944116.97999999</v>
      </c>
      <c r="F84" s="21">
        <v>94084697.22</v>
      </c>
      <c r="G84" s="21">
        <v>64977079.309999995</v>
      </c>
      <c r="H84" s="21">
        <v>110899431.55</v>
      </c>
      <c r="I84" s="21">
        <v>79819035.83</v>
      </c>
      <c r="J84" s="21">
        <v>78189019.45</v>
      </c>
      <c r="K84" s="21">
        <f>K10+K16+K26++K36+K53+K63+K68+K71+K76+K79+K82</f>
        <v>87264893.37</v>
      </c>
      <c r="L84" s="21">
        <f>L10+L16+L26++L36+L53+L63+L68+L71+L76+L79+L82</f>
        <v>163817782.79999998</v>
      </c>
      <c r="M84" s="21">
        <f>SUM(D84:L84)</f>
        <v>770780744.2299999</v>
      </c>
    </row>
    <row r="86" spans="1:2" ht="14.25" customHeight="1">
      <c r="A86" s="10" t="s">
        <v>69</v>
      </c>
      <c r="B86" s="10"/>
    </row>
    <row r="87" spans="1:3" ht="13.5" customHeight="1">
      <c r="A87" s="10" t="s">
        <v>101</v>
      </c>
      <c r="B87" s="10"/>
      <c r="C87" s="10"/>
    </row>
    <row r="88" spans="1:6" ht="14.25" customHeight="1">
      <c r="A88" s="52" t="s">
        <v>70</v>
      </c>
      <c r="B88" s="52"/>
      <c r="C88" s="52"/>
      <c r="D88" s="52"/>
      <c r="E88" s="52"/>
      <c r="F88" s="52"/>
    </row>
    <row r="91" spans="2:9" ht="15">
      <c r="B91" s="53" t="s">
        <v>71</v>
      </c>
      <c r="C91" s="53"/>
      <c r="E91" s="1"/>
      <c r="F91" s="2"/>
      <c r="G91" s="55" t="s">
        <v>72</v>
      </c>
      <c r="H91" s="55"/>
      <c r="I91" s="55"/>
    </row>
    <row r="92" spans="2:6" ht="15">
      <c r="B92" s="1"/>
      <c r="E92" s="2"/>
      <c r="F92" s="2"/>
    </row>
    <row r="93" spans="2:6" ht="15">
      <c r="B93" s="1"/>
      <c r="E93" s="2"/>
      <c r="F93" s="2"/>
    </row>
    <row r="94" spans="2:6" ht="15">
      <c r="B94" s="1"/>
      <c r="E94" s="2"/>
      <c r="F94" s="2"/>
    </row>
    <row r="95" spans="2:9" ht="15">
      <c r="B95" s="53" t="s">
        <v>73</v>
      </c>
      <c r="C95" s="53"/>
      <c r="E95" s="1"/>
      <c r="F95" s="2"/>
      <c r="G95" s="55" t="s">
        <v>74</v>
      </c>
      <c r="H95" s="55"/>
      <c r="I95" s="55"/>
    </row>
    <row r="96" spans="2:9" ht="15">
      <c r="B96" s="54" t="s">
        <v>75</v>
      </c>
      <c r="C96" s="54"/>
      <c r="E96" s="4"/>
      <c r="F96" s="2"/>
      <c r="G96" s="56" t="s">
        <v>76</v>
      </c>
      <c r="H96" s="56"/>
      <c r="I96" s="56"/>
    </row>
    <row r="97" spans="3:6" ht="15">
      <c r="C97" s="1"/>
      <c r="E97" s="2"/>
      <c r="F97" s="2"/>
    </row>
  </sheetData>
  <sheetProtection/>
  <mergeCells count="15">
    <mergeCell ref="A88:F88"/>
    <mergeCell ref="B5:F5"/>
    <mergeCell ref="B91:C91"/>
    <mergeCell ref="B95:C95"/>
    <mergeCell ref="B96:C96"/>
    <mergeCell ref="G91:I91"/>
    <mergeCell ref="G95:I95"/>
    <mergeCell ref="G96:I96"/>
    <mergeCell ref="B2:F2"/>
    <mergeCell ref="B3:F3"/>
    <mergeCell ref="B4:F4"/>
    <mergeCell ref="A7:A8"/>
    <mergeCell ref="B7:B8"/>
    <mergeCell ref="C7:C8"/>
    <mergeCell ref="D7:M7"/>
  </mergeCells>
  <printOptions/>
  <pageMargins left="0.75" right="0.75" top="1" bottom="1" header="0.2" footer="0.2"/>
  <pageSetup fitToHeight="1000" fitToWidth="1" horizontalDpi="600" verticalDpi="600" orientation="landscape" scale="42" r:id="rId2"/>
  <headerFooter alignWithMargins="0">
    <oddHeader>&amp;LSistema de Información de la Gestión Financiera
Periodo:2021&amp;C
Reporte IGP&amp;REG-004-DEFRD_1538073643392s
30/06/2021 15:37:38
Página &amp;P de &amp;N
22300254202-SIGEF</oddHeader>
    <oddFooter>&amp;L&amp;C&amp;R Página &amp;P de &amp;N</oddFooter>
  </headerFooter>
  <ignoredErrors>
    <ignoredError sqref="M43:M44 K36 M11:M15 M73:M80 M72 M17:M25 M27:M35 M37:M42 M47:M5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Noelia Minerva Cruz Matias</dc:creator>
  <cp:keywords/>
  <dc:description/>
  <cp:lastModifiedBy>Jhonaika Peguero</cp:lastModifiedBy>
  <cp:lastPrinted>2021-10-08T15:30:57Z</cp:lastPrinted>
  <dcterms:created xsi:type="dcterms:W3CDTF">2021-06-30T20:07:30Z</dcterms:created>
  <dcterms:modified xsi:type="dcterms:W3CDTF">2021-10-08T15:31:03Z</dcterms:modified>
  <cp:category/>
  <cp:version/>
  <cp:contentType/>
  <cp:contentStatus/>
</cp:coreProperties>
</file>