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jecución Octubre 202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<sst xmlns="http://schemas.openxmlformats.org/spreadsheetml/2006/main" count="105" uniqueCount="104">
  <si>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</si>
  <si>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</si>
  <si>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</si>
  <si>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</si>
  <si>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</si>
  <si>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</si>
  <si>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</si>
  <si>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</si>
  <si>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</si>
  <si>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</si>
  <si>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</si>
  <si>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</si>
  <si>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</si>
  <si>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</si>
  <si>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</si>
  <si>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</si>
  <si>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</si>
  <si>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</si>
  <si>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</si>
  <si>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</si>
  <si>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</si>
  <si>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</si>
  <si>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</si>
  <si>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</si>
  <si>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</si>
  <si>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</si>
  <si>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2.4.9-TRANSFERENCIAS CORRIENTES A OTRAS INSTITUCIONES PÚBLICAS</t>
  </si>
  <si>
    <t>2.5-TRANSFERENCIAS DE CAPITAL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</si>
  <si>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</si>
  <si>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</si>
  <si>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</si>
  <si>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</si>
  <si>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2.6.8-BIENES INTANGIBLES</t>
  </si>
  <si>
    <t>2.7-OBRAS</t>
  </si>
  <si>
    <t>2.7.1-OBRAS EN EDIFICACIONES</t>
  </si>
  <si>
    <t>Ministerio de Energía y Minas</t>
  </si>
  <si>
    <t>Año 2021</t>
  </si>
  <si>
    <t>Ejecución de Gastos y Aplicaciones Financieras</t>
  </si>
  <si>
    <t>En RD$</t>
  </si>
  <si>
    <t>Febrero</t>
  </si>
  <si>
    <t>Marzo</t>
  </si>
  <si>
    <t>Abril</t>
  </si>
  <si>
    <t>Mayo</t>
  </si>
  <si>
    <t>Junio</t>
  </si>
  <si>
    <t>2.4.3-TRANSFERENCIAS CORRIENTES AL  GOBIERNO GENERALES LOCALES</t>
  </si>
  <si>
    <t>2.4.4-TRANSFERENCIAS CORRIENTES A EMPRESAS PUBLICAS NO FINANCIERAS</t>
  </si>
  <si>
    <t>2.5.1- 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</si>
  <si>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</si>
  <si>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</si>
  <si>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</si>
  <si>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</si>
  <si>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</si>
  <si>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</si>
  <si>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</si>
  <si>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</si>
  <si>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</si>
  <si>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</si>
  <si>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</si>
  <si>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</si>
  <si>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</si>
  <si>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</si>
  <si>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</si>
  <si>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</si>
  <si>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</si>
  <si>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</si>
  <si>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</si>
  <si>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</si>
  <si>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</si>
  <si>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</si>
  <si>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</si>
  <si>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</si>
  <si>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</si>
  <si>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</si>
  <si>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Noelia Cruz</t>
  </si>
  <si>
    <t>Wanda Contreras</t>
  </si>
  <si>
    <t>Enc. Presupuesto</t>
  </si>
  <si>
    <t>Directora Administrativa Financiera</t>
  </si>
  <si>
    <t>2.2.4-TRANSPORTE Y ALMACENAJE</t>
  </si>
  <si>
    <t>Julio</t>
  </si>
  <si>
    <t>DETALLE</t>
  </si>
  <si>
    <t>Presupuesto Aprobado</t>
  </si>
  <si>
    <t>Presupuesto Modificado</t>
  </si>
  <si>
    <t xml:space="preserve">Gasto devengado </t>
  </si>
  <si>
    <t xml:space="preserve">Enero </t>
  </si>
  <si>
    <t>2 - GASTOS</t>
  </si>
  <si>
    <t>2.1 - REMUNERACIONES Y CONTRIBUCIONES</t>
  </si>
  <si>
    <t>2.1.4 - GRATIFICACIONES Y BONIFICACIONES</t>
  </si>
  <si>
    <t>2.3.8 - GASTOS QUE SE ASIGNARÁN DURANTE EL EJERCICIO (ART. 32 Y 33 LEY 423-06)</t>
  </si>
  <si>
    <t>2.4.6 - SUBVENCIONES</t>
  </si>
  <si>
    <t>Total general</t>
  </si>
  <si>
    <t>2.6.7-ACTIVOS BIOLÓGICOS</t>
  </si>
  <si>
    <t>2.6.6-EQUIPOS DE DEFENSA Y SEGURIDAD</t>
  </si>
  <si>
    <t>2.6.4-VEHÍCULOS Y EQUIPO DE TRANSPORTE, TRACCIÓN Y ELEVACIÓN</t>
  </si>
  <si>
    <t>2.6.2-MOBILIARIO Y EQUIPO AUDIOVISUAL, RECREATIVO Y EDUCACIONAL</t>
  </si>
  <si>
    <t>2.6.9-EDIFICIOS, ESTRUCTURAS, TIERRAS, TERRENOS Y OBJETOS DE VALOR</t>
  </si>
  <si>
    <t>2.7.2-INFRAESTRUCTURA</t>
  </si>
  <si>
    <t>2.7.4-GASTOS QUE SE ASIGNARÁN DURANTE EL EJERCICIO PARA INVERSIÓN (ART. 32 Y 33 LEY 423-06)</t>
  </si>
  <si>
    <t>2.4.5-TRANSFERENCIAS CORRIENTES A INSTITUCIONES PÚBLICAS FINANCIERAS</t>
  </si>
  <si>
    <t>Agosto</t>
  </si>
  <si>
    <t>Septiembre</t>
  </si>
  <si>
    <t>Octubre</t>
  </si>
  <si>
    <t>Fecha de gasto: Historico de imputación 01-10-2021 al 31-10-2021</t>
  </si>
  <si>
    <r>
      <rPr>
        <b/>
        <sz val="10"/>
        <rFont val="Times New Roman"/>
        <family val="1"/>
      </rPr>
      <t>Nota 1:</t>
    </r>
    <r>
      <rPr>
        <sz val="10"/>
        <rFont val="Times New Roman"/>
        <family val="1"/>
      </rPr>
      <t xml:space="preserve"> Presupuesto aprobado y modificado se representa igual que el mes de septiembre, por situaciones del sistema no permite actualizarlo a la fecha. 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</si>
  <si>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En el mes de octubre se registró una transferencia corriente (2.4.2) que se arrastro a noviembre, por situaciones del sistema. Se dejó fuera para no alterar la generación del sistema con los parametros establecidos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</si>
</sst>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.0_);_(* \(#,##0.0\);_(* &quot;-&quot;??_);_(@_)"/>
    <numFmt numFmtId="179" formatCode="#,##0.00_ ;\-#,##0.00\ "/>
    <numFmt numFmtId="180" formatCode="[$-1C0A]dddd\,\ dd&quot; de &quot;mmmm&quot; de &quot;yyyy"/>
    <numFmt numFmtId="181" formatCode="[$-1C0A]h:mm:ss\ AM/PM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.5"/>
      <color indexed="8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0"/>
      </top>
      <bottom style="thin">
        <color rgb="FF0070C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/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3" fillId="33" borderId="10" xfId="0" applyFont="1" applyFill="1" applyBorder="1" applyAlignment="1">
      <alignment horizontal="center"/>
    </xf>
    <xf numFmtId="43" fontId="1" fillId="0" borderId="0" xfId="47" applyFont="1" applyAlignment="1">
      <alignment/>
    </xf>
    <xf numFmtId="43" fontId="33" fillId="33" borderId="10" xfId="47" applyFont="1" applyFill="1" applyBorder="1" applyAlignment="1">
      <alignment horizontal="center"/>
    </xf>
    <xf numFmtId="43" fontId="33" fillId="33" borderId="11" xfId="47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46" fillId="0" borderId="12" xfId="0" applyNumberFormat="1" applyFont="1" applyBorder="1" applyAlignment="1">
      <alignment horizontal="left" wrapText="1"/>
    </xf>
    <xf numFmtId="43" fontId="46" fillId="0" borderId="13" xfId="47" applyFont="1" applyBorder="1" applyAlignment="1">
      <alignment horizontal="left"/>
    </xf>
    <xf numFmtId="49" fontId="22" fillId="0" borderId="0" xfId="0" applyNumberFormat="1" applyFont="1" applyAlignment="1">
      <alignment horizontal="left" wrapText="1"/>
    </xf>
    <xf numFmtId="178" fontId="23" fillId="0" borderId="0" xfId="0" applyNumberFormat="1" applyFont="1" applyFill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3" fontId="1" fillId="0" borderId="0" xfId="47" applyFont="1" applyAlignment="1">
      <alignment horizontal="center"/>
    </xf>
    <xf numFmtId="43" fontId="2" fillId="0" borderId="0" xfId="47" applyFont="1" applyAlignment="1">
      <alignment horizontal="center"/>
    </xf>
    <xf numFmtId="43" fontId="33" fillId="35" borderId="10" xfId="47" applyFont="1" applyFill="1" applyBorder="1" applyAlignment="1">
      <alignment horizontal="center" vertical="center" wrapText="1"/>
    </xf>
    <xf numFmtId="43" fontId="33" fillId="35" borderId="15" xfId="47" applyFont="1" applyFill="1" applyBorder="1" applyAlignment="1">
      <alignment horizontal="center" vertical="center" wrapText="1"/>
    </xf>
    <xf numFmtId="43" fontId="27" fillId="0" borderId="0" xfId="47" applyFont="1" applyAlignment="1">
      <alignment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1" fontId="46" fillId="0" borderId="0" xfId="0" applyNumberFormat="1" applyFont="1" applyFill="1" applyBorder="1" applyAlignment="1">
      <alignment horizontal="right"/>
    </xf>
    <xf numFmtId="171" fontId="22" fillId="0" borderId="12" xfId="47" applyNumberFormat="1" applyFont="1" applyBorder="1" applyAlignment="1">
      <alignment/>
    </xf>
    <xf numFmtId="171" fontId="22" fillId="0" borderId="18" xfId="47" applyNumberFormat="1" applyFont="1" applyBorder="1" applyAlignment="1">
      <alignment/>
    </xf>
    <xf numFmtId="171" fontId="22" fillId="0" borderId="0" xfId="47" applyNumberFormat="1" applyFont="1" applyAlignment="1">
      <alignment/>
    </xf>
    <xf numFmtId="171" fontId="22" fillId="0" borderId="19" xfId="47" applyNumberFormat="1" applyFont="1" applyBorder="1" applyAlignment="1">
      <alignment/>
    </xf>
    <xf numFmtId="171" fontId="22" fillId="0" borderId="0" xfId="47" applyNumberFormat="1" applyFont="1" applyBorder="1" applyAlignment="1">
      <alignment/>
    </xf>
    <xf numFmtId="43" fontId="26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0" borderId="0" xfId="47" applyNumberFormat="1" applyFont="1" applyAlignment="1">
      <alignment/>
    </xf>
    <xf numFmtId="171" fontId="3" fillId="0" borderId="0" xfId="0" applyNumberFormat="1" applyFont="1" applyAlignment="1">
      <alignment/>
    </xf>
    <xf numFmtId="171" fontId="23" fillId="0" borderId="0" xfId="47" applyNumberFormat="1" applyFont="1" applyAlignment="1">
      <alignment/>
    </xf>
    <xf numFmtId="171" fontId="5" fillId="0" borderId="0" xfId="0" applyNumberFormat="1" applyFont="1" applyAlignment="1">
      <alignment/>
    </xf>
    <xf numFmtId="171" fontId="6" fillId="0" borderId="0" xfId="47" applyNumberFormat="1" applyFont="1" applyAlignment="1">
      <alignment/>
    </xf>
    <xf numFmtId="43" fontId="6" fillId="0" borderId="0" xfId="47" applyFont="1" applyAlignment="1">
      <alignment/>
    </xf>
    <xf numFmtId="171" fontId="1" fillId="0" borderId="0" xfId="0" applyNumberFormat="1" applyFont="1" applyAlignment="1">
      <alignment/>
    </xf>
    <xf numFmtId="171" fontId="23" fillId="0" borderId="20" xfId="47" applyNumberFormat="1" applyFont="1" applyBorder="1" applyAlignment="1">
      <alignment/>
    </xf>
    <xf numFmtId="43" fontId="25" fillId="0" borderId="0" xfId="47" applyFont="1" applyAlignment="1">
      <alignment/>
    </xf>
    <xf numFmtId="0" fontId="27" fillId="0" borderId="0" xfId="0" applyFont="1" applyAlignment="1">
      <alignment/>
    </xf>
    <xf numFmtId="171" fontId="23" fillId="0" borderId="0" xfId="47" applyNumberFormat="1" applyFont="1" applyFill="1" applyAlignment="1">
      <alignment/>
    </xf>
    <xf numFmtId="171" fontId="24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171" fontId="24" fillId="0" borderId="0" xfId="47" applyNumberFormat="1" applyFont="1" applyAlignment="1">
      <alignment/>
    </xf>
    <xf numFmtId="171" fontId="2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1" fontId="46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/>
    </xf>
    <xf numFmtId="171" fontId="46" fillId="0" borderId="13" xfId="47" applyNumberFormat="1" applyFont="1" applyBorder="1" applyAlignment="1">
      <alignment/>
    </xf>
    <xf numFmtId="171" fontId="46" fillId="34" borderId="14" xfId="0" applyNumberFormat="1" applyFont="1" applyFill="1" applyBorder="1" applyAlignment="1">
      <alignment/>
    </xf>
    <xf numFmtId="0" fontId="33" fillId="35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/>
    </xf>
    <xf numFmtId="43" fontId="28" fillId="0" borderId="0" xfId="47" applyFont="1" applyAlignment="1">
      <alignment/>
    </xf>
    <xf numFmtId="0" fontId="28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142875</xdr:rowOff>
    </xdr:from>
    <xdr:to>
      <xdr:col>0</xdr:col>
      <xdr:colOff>2419350</xdr:colOff>
      <xdr:row>5</xdr:row>
      <xdr:rowOff>19050</xdr:rowOff>
    </xdr:to>
    <xdr:pic>
      <xdr:nvPicPr>
        <xdr:cNvPr id="1" name="Picture 1" descr="A close up of a logo&#10;&#10;Description automatically generated"/>
        <xdr:cNvPicPr preferRelativeResize="1">
          <a:picLocks noChangeAspect="1"/>
        </xdr:cNvPicPr>
      </xdr:nvPicPr>
      <xdr:blipFill>
        <a:blip r:embed="rId1"/>
        <a:srcRect t="8975" b="43109"/>
        <a:stretch>
          <a:fillRect/>
        </a:stretch>
      </xdr:blipFill>
      <xdr:spPr>
        <a:xfrm>
          <a:off x="419100" y="142875"/>
          <a:ext cx="2000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5"/>
  <sheetViews>
    <sheetView showGridLines="0" tabSelected="1" zoomScalePageLayoutView="0" workbookViewId="0" topLeftCell="A79">
      <selection activeCell="A94" sqref="A94"/>
    </sheetView>
  </sheetViews>
  <sheetFormatPr defaultColWidth="9.140625" defaultRowHeight="12.75"/>
  <cols>
    <col min="1" max="1" width="65.7109375" style="10" customWidth="1"/>
    <col min="2" max="2" width="20.28125" style="2" customWidth="1"/>
    <col min="3" max="3" width="20.140625" style="2" customWidth="1"/>
    <col min="4" max="4" width="16.28125" style="2" customWidth="1"/>
    <col min="5" max="7" width="15.00390625" style="6" bestFit="1" customWidth="1"/>
    <col min="8" max="8" width="16.00390625" style="6" bestFit="1" customWidth="1"/>
    <col min="9" max="10" width="15.00390625" style="6" bestFit="1" customWidth="1"/>
    <col min="11" max="11" width="16.7109375" style="6" bestFit="1" customWidth="1"/>
    <col min="12" max="12" width="16.00390625" style="6" bestFit="1" customWidth="1"/>
    <col min="13" max="13" width="19.421875" style="6" customWidth="1"/>
    <col min="14" max="14" width="19.421875" style="2" customWidth="1"/>
    <col min="15" max="16384" width="9.140625" style="2" customWidth="1"/>
  </cols>
  <sheetData>
    <row r="1" ht="15"/>
    <row r="2" spans="2:14" ht="15">
      <c r="B2" s="21" t="s">
        <v>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">
      <c r="B3" s="21" t="s">
        <v>36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5">
      <c r="B4" s="21" t="s">
        <v>37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5">
      <c r="B5" s="21" t="s">
        <v>38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15"/>
    <row r="7" spans="1:14" ht="15">
      <c r="A7" s="60" t="s">
        <v>79</v>
      </c>
      <c r="B7" s="26" t="s">
        <v>80</v>
      </c>
      <c r="C7" s="26" t="s">
        <v>81</v>
      </c>
      <c r="D7" s="29" t="s">
        <v>82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">
      <c r="A8" s="60"/>
      <c r="B8" s="27"/>
      <c r="C8" s="27"/>
      <c r="D8" s="5" t="s">
        <v>83</v>
      </c>
      <c r="E8" s="7" t="s">
        <v>39</v>
      </c>
      <c r="F8" s="7" t="s">
        <v>40</v>
      </c>
      <c r="G8" s="7" t="s">
        <v>41</v>
      </c>
      <c r="H8" s="8" t="s">
        <v>42</v>
      </c>
      <c r="I8" s="7" t="s">
        <v>43</v>
      </c>
      <c r="J8" s="8" t="s">
        <v>78</v>
      </c>
      <c r="K8" s="8" t="s">
        <v>98</v>
      </c>
      <c r="L8" s="8" t="s">
        <v>99</v>
      </c>
      <c r="M8" s="8" t="s">
        <v>100</v>
      </c>
      <c r="N8" s="8" t="s">
        <v>89</v>
      </c>
    </row>
    <row r="9" spans="1:14" s="3" customFormat="1" ht="15">
      <c r="A9" s="13" t="s">
        <v>84</v>
      </c>
      <c r="B9" s="33">
        <f>B10+B16+B26+B36+B45+B53+B63</f>
        <v>2637727761</v>
      </c>
      <c r="C9" s="33">
        <f>C10+C16+C26+C36+C45+C53+C63</f>
        <v>1513934652</v>
      </c>
      <c r="D9" s="33">
        <v>23784687.72</v>
      </c>
      <c r="E9" s="34">
        <v>67944116.97999999</v>
      </c>
      <c r="F9" s="33">
        <v>94084697.21999998</v>
      </c>
      <c r="G9" s="33">
        <v>64977079.31</v>
      </c>
      <c r="H9" s="34">
        <v>110899431.55000001</v>
      </c>
      <c r="I9" s="34">
        <v>79819035.83</v>
      </c>
      <c r="J9" s="34">
        <v>78189019.45</v>
      </c>
      <c r="K9" s="33">
        <f>K10+K16+K26+K36+K53</f>
        <v>87264893.37</v>
      </c>
      <c r="L9" s="33">
        <f>L10+L16+L26+L36+L53</f>
        <v>163817782.79999998</v>
      </c>
      <c r="M9" s="33">
        <f>M10+M16+M26+M36+M53</f>
        <v>158073013.41000003</v>
      </c>
      <c r="N9" s="33">
        <f>SUM(D9:M9)</f>
        <v>928853757.6399999</v>
      </c>
    </row>
    <row r="10" spans="1:14" s="3" customFormat="1" ht="15">
      <c r="A10" s="15" t="s">
        <v>85</v>
      </c>
      <c r="B10" s="35">
        <f>SUM(B11:B15)</f>
        <v>1079794016.34</v>
      </c>
      <c r="C10" s="35">
        <f>SUM(C11:C15)</f>
        <v>680633158.34</v>
      </c>
      <c r="D10" s="35">
        <v>23784687.72</v>
      </c>
      <c r="E10" s="36">
        <v>7481466.74</v>
      </c>
      <c r="F10" s="35">
        <v>71147382.32</v>
      </c>
      <c r="G10" s="35">
        <v>29178872.29</v>
      </c>
      <c r="H10" s="36">
        <v>28466948.39</v>
      </c>
      <c r="I10" s="36">
        <v>34698727.199999996</v>
      </c>
      <c r="J10" s="36">
        <v>33840871.019999996</v>
      </c>
      <c r="K10" s="37">
        <f>SUM(K11:K15)</f>
        <v>53650436.58</v>
      </c>
      <c r="L10" s="37">
        <f>SUM(L11:L15)</f>
        <v>98028896.11</v>
      </c>
      <c r="M10" s="38">
        <f>SUM(M11:M15)</f>
        <v>63062532.84</v>
      </c>
      <c r="N10" s="39">
        <f>SUM(N11:N15)</f>
        <v>443340821.21000004</v>
      </c>
    </row>
    <row r="11" spans="1:14" ht="15">
      <c r="A11" s="11" t="s">
        <v>0</v>
      </c>
      <c r="B11" s="40">
        <v>794458173.25</v>
      </c>
      <c r="C11" s="40">
        <v>464084134.25</v>
      </c>
      <c r="D11" s="41">
        <v>20050186.65</v>
      </c>
      <c r="E11" s="42">
        <v>5665400</v>
      </c>
      <c r="F11" s="42">
        <v>61446599.96</v>
      </c>
      <c r="G11" s="42">
        <v>24722700</v>
      </c>
      <c r="H11" s="42">
        <v>24098366.67</v>
      </c>
      <c r="I11" s="42">
        <v>30036730.83</v>
      </c>
      <c r="J11" s="42">
        <v>29283350.97</v>
      </c>
      <c r="K11" s="43">
        <v>46049966.68</v>
      </c>
      <c r="L11" s="44">
        <v>81517566.59</v>
      </c>
      <c r="M11" s="45">
        <v>49832063.63</v>
      </c>
      <c r="N11" s="46">
        <f aca="true" t="shared" si="0" ref="N11:N73">SUM(D11:M11)</f>
        <v>372702931.98</v>
      </c>
    </row>
    <row r="12" spans="1:14" ht="15">
      <c r="A12" s="11" t="s">
        <v>1</v>
      </c>
      <c r="B12" s="40">
        <v>142131476</v>
      </c>
      <c r="C12" s="40">
        <v>116184200</v>
      </c>
      <c r="D12" s="41">
        <v>958000</v>
      </c>
      <c r="E12" s="47">
        <v>958000</v>
      </c>
      <c r="F12" s="42">
        <v>943000</v>
      </c>
      <c r="G12" s="42">
        <v>958000</v>
      </c>
      <c r="H12" s="42">
        <v>958000</v>
      </c>
      <c r="I12" s="42">
        <v>923000</v>
      </c>
      <c r="J12" s="42">
        <v>923000</v>
      </c>
      <c r="K12" s="43">
        <v>923000</v>
      </c>
      <c r="L12" s="44">
        <v>4830600</v>
      </c>
      <c r="M12" s="48">
        <v>3484066.67</v>
      </c>
      <c r="N12" s="46">
        <f t="shared" si="0"/>
        <v>15858666.67</v>
      </c>
    </row>
    <row r="13" spans="1:14" ht="15">
      <c r="A13" s="11" t="s">
        <v>2</v>
      </c>
      <c r="B13" s="40">
        <v>1100000</v>
      </c>
      <c r="C13" s="40">
        <v>0</v>
      </c>
      <c r="D13" s="41">
        <v>0</v>
      </c>
      <c r="E13" s="42">
        <v>90000</v>
      </c>
      <c r="F13" s="42">
        <v>45000</v>
      </c>
      <c r="G13" s="42">
        <v>45000</v>
      </c>
      <c r="H13" s="42">
        <v>45000</v>
      </c>
      <c r="I13" s="42">
        <v>0</v>
      </c>
      <c r="J13" s="42">
        <v>0</v>
      </c>
      <c r="K13" s="42">
        <v>0</v>
      </c>
      <c r="L13" s="42">
        <v>0</v>
      </c>
      <c r="M13" s="49"/>
      <c r="N13" s="46">
        <f t="shared" si="0"/>
        <v>225000</v>
      </c>
    </row>
    <row r="14" spans="1:14" s="9" customFormat="1" ht="15">
      <c r="A14" s="12" t="s">
        <v>86</v>
      </c>
      <c r="B14" s="40">
        <v>5500000</v>
      </c>
      <c r="C14" s="40">
        <v>2000000</v>
      </c>
      <c r="D14" s="41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48">
        <v>3047100</v>
      </c>
      <c r="N14" s="46">
        <f t="shared" si="0"/>
        <v>3047100</v>
      </c>
    </row>
    <row r="15" spans="1:14" ht="15">
      <c r="A15" s="11" t="s">
        <v>3</v>
      </c>
      <c r="B15" s="40">
        <v>136604367.09</v>
      </c>
      <c r="C15" s="40">
        <v>98364824.09</v>
      </c>
      <c r="D15" s="41">
        <v>2776501.07</v>
      </c>
      <c r="E15" s="42">
        <v>768066.74</v>
      </c>
      <c r="F15" s="42">
        <v>8712782.36</v>
      </c>
      <c r="G15" s="42">
        <v>3453172.29</v>
      </c>
      <c r="H15" s="42">
        <v>3365581.72</v>
      </c>
      <c r="I15" s="42">
        <v>3738996.37</v>
      </c>
      <c r="J15" s="42">
        <v>3634520.05</v>
      </c>
      <c r="K15" s="43">
        <v>6677469.9</v>
      </c>
      <c r="L15" s="44">
        <v>11680729.52</v>
      </c>
      <c r="M15" s="45">
        <v>6699302.54</v>
      </c>
      <c r="N15" s="46">
        <f t="shared" si="0"/>
        <v>51507122.559999995</v>
      </c>
    </row>
    <row r="16" spans="1:14" s="3" customFormat="1" ht="15">
      <c r="A16" s="15" t="s">
        <v>4</v>
      </c>
      <c r="B16" s="51">
        <f>SUM(B17:B25)</f>
        <v>474823236.51</v>
      </c>
      <c r="C16" s="51">
        <f>SUM(C17:C25)</f>
        <v>386126730.51</v>
      </c>
      <c r="D16" s="41">
        <v>0</v>
      </c>
      <c r="E16" s="51">
        <v>4600245.37</v>
      </c>
      <c r="F16" s="51">
        <v>5399387.07</v>
      </c>
      <c r="G16" s="51">
        <v>2787131.8599999994</v>
      </c>
      <c r="H16" s="51">
        <v>5305781.43</v>
      </c>
      <c r="I16" s="51">
        <v>3006811.2499999995</v>
      </c>
      <c r="J16" s="51">
        <v>3148044.7</v>
      </c>
      <c r="K16" s="51">
        <f>SUM(K17:K25)</f>
        <v>4979777.78</v>
      </c>
      <c r="L16" s="51">
        <f>SUM(L17:L25)</f>
        <v>4345052.96</v>
      </c>
      <c r="M16" s="38">
        <f>SUM(M17:M25)</f>
        <v>48782555.05</v>
      </c>
      <c r="N16" s="39">
        <f>SUM(N17:N25)</f>
        <v>82354787.47</v>
      </c>
    </row>
    <row r="17" spans="1:14" ht="15">
      <c r="A17" s="11" t="s">
        <v>5</v>
      </c>
      <c r="B17" s="40">
        <v>34211085</v>
      </c>
      <c r="C17" s="40">
        <v>22421085</v>
      </c>
      <c r="D17" s="41">
        <v>0</v>
      </c>
      <c r="E17" s="42">
        <v>1748046.59</v>
      </c>
      <c r="F17" s="42">
        <v>765702.46</v>
      </c>
      <c r="G17" s="42">
        <v>771093.74</v>
      </c>
      <c r="H17" s="42">
        <v>729505.66</v>
      </c>
      <c r="I17" s="42">
        <v>781170.32</v>
      </c>
      <c r="J17" s="42">
        <v>744801.19</v>
      </c>
      <c r="K17" s="43">
        <v>596256.03</v>
      </c>
      <c r="L17" s="44">
        <v>578748.11</v>
      </c>
      <c r="M17" s="48">
        <v>589755.02</v>
      </c>
      <c r="N17" s="46">
        <f t="shared" si="0"/>
        <v>7305079.120000001</v>
      </c>
    </row>
    <row r="18" spans="1:14" ht="15">
      <c r="A18" s="11" t="s">
        <v>6</v>
      </c>
      <c r="B18" s="40">
        <v>9450000</v>
      </c>
      <c r="C18" s="40">
        <v>6000000</v>
      </c>
      <c r="D18" s="41">
        <v>0</v>
      </c>
      <c r="E18" s="42">
        <v>80712</v>
      </c>
      <c r="F18" s="42">
        <v>74399</v>
      </c>
      <c r="G18" s="42">
        <v>639443.35</v>
      </c>
      <c r="H18" s="42">
        <v>300000</v>
      </c>
      <c r="I18" s="42">
        <v>14160</v>
      </c>
      <c r="J18" s="42">
        <v>0</v>
      </c>
      <c r="K18" s="42">
        <v>0</v>
      </c>
      <c r="L18" s="44">
        <v>104492.2</v>
      </c>
      <c r="M18" s="48">
        <v>349853.71</v>
      </c>
      <c r="N18" s="46">
        <f t="shared" si="0"/>
        <v>1563060.26</v>
      </c>
    </row>
    <row r="19" spans="1:14" ht="15">
      <c r="A19" s="11" t="s">
        <v>7</v>
      </c>
      <c r="B19" s="40">
        <v>9070197</v>
      </c>
      <c r="C19" s="40">
        <v>3870197</v>
      </c>
      <c r="D19" s="41">
        <v>0</v>
      </c>
      <c r="E19" s="42">
        <v>0</v>
      </c>
      <c r="F19" s="42">
        <v>80500</v>
      </c>
      <c r="G19" s="42">
        <v>118250</v>
      </c>
      <c r="H19" s="42">
        <v>143900</v>
      </c>
      <c r="I19" s="42">
        <v>25550</v>
      </c>
      <c r="J19" s="42">
        <v>281450</v>
      </c>
      <c r="K19" s="42">
        <v>0</v>
      </c>
      <c r="L19" s="44">
        <v>509167.83</v>
      </c>
      <c r="M19" s="48">
        <v>449831</v>
      </c>
      <c r="N19" s="46">
        <f t="shared" si="0"/>
        <v>1608648.83</v>
      </c>
    </row>
    <row r="20" spans="1:14" ht="15">
      <c r="A20" s="11" t="s">
        <v>77</v>
      </c>
      <c r="B20" s="40">
        <v>4355000</v>
      </c>
      <c r="C20" s="40">
        <v>2650000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10190.92</v>
      </c>
      <c r="K20" s="42">
        <v>0</v>
      </c>
      <c r="L20" s="44">
        <v>185199.18</v>
      </c>
      <c r="M20" s="48">
        <v>6014.8</v>
      </c>
      <c r="N20" s="46">
        <f t="shared" si="0"/>
        <v>201404.9</v>
      </c>
    </row>
    <row r="21" spans="1:14" ht="15">
      <c r="A21" s="11" t="s">
        <v>8</v>
      </c>
      <c r="B21" s="40">
        <v>39262534.46</v>
      </c>
      <c r="C21" s="40">
        <v>31897534.46</v>
      </c>
      <c r="D21" s="41">
        <v>0</v>
      </c>
      <c r="E21" s="42">
        <v>1944816.56</v>
      </c>
      <c r="F21" s="42">
        <v>3096033.64</v>
      </c>
      <c r="G21" s="42">
        <v>255093.16</v>
      </c>
      <c r="H21" s="42">
        <v>3645937.29</v>
      </c>
      <c r="I21" s="42">
        <v>1675563.4</v>
      </c>
      <c r="J21" s="42">
        <v>1447846.24</v>
      </c>
      <c r="K21" s="43">
        <v>255093.16</v>
      </c>
      <c r="L21" s="44">
        <v>269253.16</v>
      </c>
      <c r="M21" s="45">
        <v>527531.56</v>
      </c>
      <c r="N21" s="46">
        <f t="shared" si="0"/>
        <v>13117168.170000002</v>
      </c>
    </row>
    <row r="22" spans="1:14" ht="15">
      <c r="A22" s="11" t="s">
        <v>9</v>
      </c>
      <c r="B22" s="40">
        <v>9216725.66</v>
      </c>
      <c r="C22" s="40">
        <v>1366225.66</v>
      </c>
      <c r="D22" s="41">
        <v>0</v>
      </c>
      <c r="E22" s="42">
        <v>106417.36</v>
      </c>
      <c r="F22" s="42">
        <v>106417.36</v>
      </c>
      <c r="G22" s="42">
        <v>53208.68</v>
      </c>
      <c r="H22" s="42">
        <v>60397.12</v>
      </c>
      <c r="I22" s="42">
        <v>58320.76</v>
      </c>
      <c r="J22" s="42">
        <v>58320.76</v>
      </c>
      <c r="K22" s="43">
        <v>69230.35</v>
      </c>
      <c r="L22" s="44">
        <v>69230.35</v>
      </c>
      <c r="M22" s="48">
        <v>69230.35</v>
      </c>
      <c r="N22" s="46">
        <f t="shared" si="0"/>
        <v>650773.09</v>
      </c>
    </row>
    <row r="23" spans="1:14" ht="30">
      <c r="A23" s="11" t="s">
        <v>10</v>
      </c>
      <c r="B23" s="40">
        <v>18945145.39</v>
      </c>
      <c r="C23" s="40">
        <v>12989644.39</v>
      </c>
      <c r="D23" s="41">
        <v>0</v>
      </c>
      <c r="E23" s="42">
        <v>12040.46</v>
      </c>
      <c r="F23" s="42">
        <v>65041.6</v>
      </c>
      <c r="G23" s="42">
        <v>365630.97</v>
      </c>
      <c r="H23" s="42">
        <v>291140.81</v>
      </c>
      <c r="I23" s="42">
        <v>171433.18</v>
      </c>
      <c r="J23" s="42">
        <v>430368.83</v>
      </c>
      <c r="K23" s="43">
        <v>104823.54</v>
      </c>
      <c r="L23" s="44">
        <v>54463.94</v>
      </c>
      <c r="M23" s="48">
        <v>0</v>
      </c>
      <c r="N23" s="46">
        <f t="shared" si="0"/>
        <v>1494943.33</v>
      </c>
    </row>
    <row r="24" spans="1:14" ht="15">
      <c r="A24" s="11" t="s">
        <v>11</v>
      </c>
      <c r="B24" s="40">
        <v>330279549</v>
      </c>
      <c r="C24" s="40">
        <v>292299044</v>
      </c>
      <c r="D24" s="41">
        <v>0</v>
      </c>
      <c r="E24" s="42">
        <v>219480</v>
      </c>
      <c r="F24" s="42">
        <v>307902.71</v>
      </c>
      <c r="G24" s="42">
        <v>86605.36</v>
      </c>
      <c r="H24" s="42">
        <v>55238.75</v>
      </c>
      <c r="I24" s="42">
        <v>280613.59</v>
      </c>
      <c r="J24" s="42">
        <v>82826.16</v>
      </c>
      <c r="K24" s="43">
        <v>1671942</v>
      </c>
      <c r="L24" s="44">
        <v>422626.59</v>
      </c>
      <c r="M24" s="45">
        <v>46711249.11</v>
      </c>
      <c r="N24" s="46">
        <f t="shared" si="0"/>
        <v>49838484.269999996</v>
      </c>
    </row>
    <row r="25" spans="1:14" ht="15">
      <c r="A25" s="11" t="s">
        <v>12</v>
      </c>
      <c r="B25" s="40">
        <v>20033000</v>
      </c>
      <c r="C25" s="40">
        <v>12633000</v>
      </c>
      <c r="D25" s="41">
        <v>0</v>
      </c>
      <c r="E25" s="42">
        <v>488732.4</v>
      </c>
      <c r="F25" s="42">
        <v>903390.3</v>
      </c>
      <c r="G25" s="42">
        <v>497806.6</v>
      </c>
      <c r="H25" s="42">
        <v>79661.8</v>
      </c>
      <c r="I25" s="42">
        <v>0</v>
      </c>
      <c r="J25" s="42">
        <v>92240.6</v>
      </c>
      <c r="K25" s="43">
        <v>2282432.7</v>
      </c>
      <c r="L25" s="44">
        <v>2151871.6</v>
      </c>
      <c r="M25" s="48">
        <v>79089.5</v>
      </c>
      <c r="N25" s="46">
        <f t="shared" si="0"/>
        <v>6575225.5</v>
      </c>
    </row>
    <row r="26" spans="1:14" ht="15">
      <c r="A26" s="15" t="s">
        <v>13</v>
      </c>
      <c r="B26" s="51">
        <f>SUM(B27:B35)</f>
        <v>259632023.15</v>
      </c>
      <c r="C26" s="51">
        <f>SUM(C27:C35)</f>
        <v>166016783.15</v>
      </c>
      <c r="D26" s="41">
        <v>0</v>
      </c>
      <c r="E26" s="51">
        <v>17258.68</v>
      </c>
      <c r="F26" s="51">
        <v>2661268.3200000003</v>
      </c>
      <c r="G26" s="51">
        <v>976028.44</v>
      </c>
      <c r="H26" s="51">
        <v>1159078.2699999998</v>
      </c>
      <c r="I26" s="51">
        <v>464728.13</v>
      </c>
      <c r="J26" s="51">
        <v>1255270.59</v>
      </c>
      <c r="K26" s="51">
        <f>SUM(K27:K35)</f>
        <v>414007.87</v>
      </c>
      <c r="L26" s="51">
        <f>SUM(L27:L35)</f>
        <v>6520448.24</v>
      </c>
      <c r="M26" s="38">
        <f>SUM(M27:M35)</f>
        <v>2753885.08</v>
      </c>
      <c r="N26" s="39">
        <f>SUM(N27:N35)</f>
        <v>16221973.620000001</v>
      </c>
    </row>
    <row r="27" spans="1:14" ht="15">
      <c r="A27" s="11" t="s">
        <v>14</v>
      </c>
      <c r="B27" s="40">
        <v>3303000</v>
      </c>
      <c r="C27" s="40">
        <v>1823000</v>
      </c>
      <c r="D27" s="41">
        <v>0</v>
      </c>
      <c r="E27" s="42">
        <v>0</v>
      </c>
      <c r="F27" s="42">
        <v>148046.25</v>
      </c>
      <c r="G27" s="42">
        <v>0</v>
      </c>
      <c r="H27" s="42">
        <v>38880</v>
      </c>
      <c r="I27" s="42">
        <v>22615</v>
      </c>
      <c r="J27" s="42">
        <v>91050</v>
      </c>
      <c r="K27" s="43">
        <v>40595</v>
      </c>
      <c r="L27" s="44">
        <v>4565</v>
      </c>
      <c r="M27" s="48">
        <v>150055</v>
      </c>
      <c r="N27" s="46">
        <f t="shared" si="0"/>
        <v>495806.25</v>
      </c>
    </row>
    <row r="28" spans="1:14" ht="15">
      <c r="A28" s="11" t="s">
        <v>15</v>
      </c>
      <c r="B28" s="40">
        <v>4681540</v>
      </c>
      <c r="C28" s="40">
        <v>3381540</v>
      </c>
      <c r="D28" s="41">
        <v>0</v>
      </c>
      <c r="E28" s="42">
        <v>0</v>
      </c>
      <c r="F28" s="42">
        <v>0</v>
      </c>
      <c r="G28" s="42">
        <v>112088.35</v>
      </c>
      <c r="H28" s="42">
        <v>0</v>
      </c>
      <c r="I28" s="42">
        <v>32373.3</v>
      </c>
      <c r="J28" s="42">
        <v>95580</v>
      </c>
      <c r="K28" s="43">
        <v>36698</v>
      </c>
      <c r="L28" s="44">
        <v>19824</v>
      </c>
      <c r="M28" s="48">
        <v>33984</v>
      </c>
      <c r="N28" s="46">
        <f t="shared" si="0"/>
        <v>330547.65</v>
      </c>
    </row>
    <row r="29" spans="1:14" ht="15">
      <c r="A29" s="11" t="s">
        <v>16</v>
      </c>
      <c r="B29" s="40">
        <v>2215000</v>
      </c>
      <c r="C29" s="40">
        <v>1665000</v>
      </c>
      <c r="D29" s="41">
        <v>0</v>
      </c>
      <c r="E29" s="42">
        <v>0</v>
      </c>
      <c r="F29" s="42">
        <v>0</v>
      </c>
      <c r="G29" s="42">
        <v>0</v>
      </c>
      <c r="H29" s="42">
        <v>14375</v>
      </c>
      <c r="I29" s="42">
        <v>0</v>
      </c>
      <c r="J29" s="42">
        <v>0</v>
      </c>
      <c r="K29" s="43">
        <v>16107</v>
      </c>
      <c r="L29" s="44">
        <v>194229</v>
      </c>
      <c r="M29" s="48">
        <v>502640</v>
      </c>
      <c r="N29" s="46">
        <f t="shared" si="0"/>
        <v>727351</v>
      </c>
    </row>
    <row r="30" spans="1:14" ht="15">
      <c r="A30" s="11" t="s">
        <v>17</v>
      </c>
      <c r="B30" s="40">
        <v>500000</v>
      </c>
      <c r="C30" s="40">
        <v>300000</v>
      </c>
      <c r="D30" s="41">
        <v>0</v>
      </c>
      <c r="E30" s="42">
        <v>0</v>
      </c>
      <c r="F30" s="42">
        <v>0</v>
      </c>
      <c r="G30" s="42">
        <v>17370.15</v>
      </c>
      <c r="H30" s="42">
        <v>0</v>
      </c>
      <c r="I30" s="42">
        <v>0</v>
      </c>
      <c r="J30" s="42">
        <v>0</v>
      </c>
      <c r="K30" s="42">
        <v>0</v>
      </c>
      <c r="L30" s="42"/>
      <c r="M30" s="48">
        <v>33863.65</v>
      </c>
      <c r="N30" s="46">
        <f t="shared" si="0"/>
        <v>51233.8</v>
      </c>
    </row>
    <row r="31" spans="1:14" ht="15">
      <c r="A31" s="11" t="s">
        <v>18</v>
      </c>
      <c r="B31" s="40">
        <v>2895000</v>
      </c>
      <c r="C31" s="40">
        <v>1795000</v>
      </c>
      <c r="D31" s="41">
        <v>0</v>
      </c>
      <c r="E31" s="42">
        <v>0</v>
      </c>
      <c r="F31" s="42">
        <v>0</v>
      </c>
      <c r="G31" s="42">
        <v>0</v>
      </c>
      <c r="H31" s="42">
        <v>238587.83</v>
      </c>
      <c r="I31" s="42">
        <v>41947.82</v>
      </c>
      <c r="J31" s="42">
        <v>50504</v>
      </c>
      <c r="K31" s="42"/>
      <c r="L31" s="44">
        <v>56632.64</v>
      </c>
      <c r="M31" s="48">
        <v>0</v>
      </c>
      <c r="N31" s="46">
        <f t="shared" si="0"/>
        <v>387672.29</v>
      </c>
    </row>
    <row r="32" spans="1:14" ht="15">
      <c r="A32" s="11" t="s">
        <v>19</v>
      </c>
      <c r="B32" s="40">
        <v>4545000</v>
      </c>
      <c r="C32" s="40">
        <v>4100000</v>
      </c>
      <c r="D32" s="41">
        <v>0</v>
      </c>
      <c r="E32" s="42">
        <v>0</v>
      </c>
      <c r="F32" s="42">
        <v>11888.5</v>
      </c>
      <c r="G32" s="42">
        <v>0</v>
      </c>
      <c r="H32" s="42">
        <v>987.54</v>
      </c>
      <c r="I32" s="42">
        <v>11800</v>
      </c>
      <c r="J32" s="42">
        <v>0</v>
      </c>
      <c r="K32" s="42">
        <v>0</v>
      </c>
      <c r="L32" s="44">
        <v>28832.02</v>
      </c>
      <c r="M32" s="48">
        <v>0</v>
      </c>
      <c r="N32" s="46">
        <f t="shared" si="0"/>
        <v>53508.06</v>
      </c>
    </row>
    <row r="33" spans="1:14" ht="15">
      <c r="A33" s="11" t="s">
        <v>20</v>
      </c>
      <c r="B33" s="40">
        <v>22319707</v>
      </c>
      <c r="C33" s="40">
        <v>6850000</v>
      </c>
      <c r="D33" s="41">
        <v>0</v>
      </c>
      <c r="E33" s="42">
        <v>13718.68</v>
      </c>
      <c r="F33" s="42">
        <v>1330445.04</v>
      </c>
      <c r="G33" s="42">
        <v>506135.98</v>
      </c>
      <c r="H33" s="42">
        <v>729500</v>
      </c>
      <c r="I33" s="42">
        <v>164278.55</v>
      </c>
      <c r="J33" s="42">
        <v>897898.73</v>
      </c>
      <c r="K33" s="43">
        <v>114363.65</v>
      </c>
      <c r="L33" s="44">
        <v>5696060.44</v>
      </c>
      <c r="M33" s="45">
        <v>1611251.18</v>
      </c>
      <c r="N33" s="46">
        <f t="shared" si="0"/>
        <v>11063652.25</v>
      </c>
    </row>
    <row r="34" spans="1:14" s="9" customFormat="1" ht="30">
      <c r="A34" s="12" t="s">
        <v>87</v>
      </c>
      <c r="B34" s="41">
        <v>0</v>
      </c>
      <c r="C34" s="41">
        <v>0</v>
      </c>
      <c r="D34" s="41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15">
      <c r="A35" s="11" t="s">
        <v>21</v>
      </c>
      <c r="B35" s="40">
        <v>219172776.15</v>
      </c>
      <c r="C35" s="40">
        <v>146102243.15</v>
      </c>
      <c r="D35" s="41">
        <v>0</v>
      </c>
      <c r="E35" s="42">
        <v>3540</v>
      </c>
      <c r="F35" s="42">
        <v>1170888.53</v>
      </c>
      <c r="G35" s="42">
        <v>340433.96</v>
      </c>
      <c r="H35" s="42">
        <v>136747.9</v>
      </c>
      <c r="I35" s="42">
        <v>191713.46</v>
      </c>
      <c r="J35" s="42">
        <v>120237.86</v>
      </c>
      <c r="K35" s="43">
        <v>206244.22</v>
      </c>
      <c r="L35" s="44">
        <v>520305.14</v>
      </c>
      <c r="M35" s="48">
        <v>422091.25</v>
      </c>
      <c r="N35" s="46">
        <f t="shared" si="0"/>
        <v>3112202.3200000003</v>
      </c>
    </row>
    <row r="36" spans="1:14" s="3" customFormat="1" ht="15">
      <c r="A36" s="15" t="s">
        <v>22</v>
      </c>
      <c r="B36" s="51">
        <f>SUM(B37:B44)</f>
        <v>504636756</v>
      </c>
      <c r="C36" s="51">
        <f>SUM(C37:C44)</f>
        <v>1000000</v>
      </c>
      <c r="D36" s="41">
        <v>0</v>
      </c>
      <c r="E36" s="51">
        <v>55845146.19</v>
      </c>
      <c r="F36" s="51">
        <v>13127307</v>
      </c>
      <c r="G36" s="51">
        <v>32035046.72</v>
      </c>
      <c r="H36" s="51">
        <v>75967623.46000001</v>
      </c>
      <c r="I36" s="51">
        <v>41546760.14</v>
      </c>
      <c r="J36" s="51">
        <v>39944833.14</v>
      </c>
      <c r="K36" s="51">
        <f>SUM(K37:K44)</f>
        <v>28220671.14</v>
      </c>
      <c r="L36" s="51">
        <f>SUM(L37:L44)</f>
        <v>54889849.89</v>
      </c>
      <c r="M36" s="38">
        <f>SUM(M37:M44)</f>
        <v>43454535.510000005</v>
      </c>
      <c r="N36" s="39">
        <f>SUM(N37:N44)</f>
        <v>385031773.19</v>
      </c>
    </row>
    <row r="37" spans="1:14" ht="15">
      <c r="A37" s="11" t="s">
        <v>23</v>
      </c>
      <c r="B37" s="40">
        <v>2920000</v>
      </c>
      <c r="C37" s="40">
        <v>0</v>
      </c>
      <c r="D37" s="41">
        <v>0</v>
      </c>
      <c r="E37" s="42">
        <v>0</v>
      </c>
      <c r="F37" s="42">
        <v>0</v>
      </c>
      <c r="G37" s="42">
        <v>0</v>
      </c>
      <c r="H37" s="42">
        <v>630000</v>
      </c>
      <c r="I37" s="42">
        <v>0</v>
      </c>
      <c r="J37" s="42">
        <v>0</v>
      </c>
      <c r="K37" s="43">
        <v>708000</v>
      </c>
      <c r="L37" s="43">
        <v>0</v>
      </c>
      <c r="M37" s="48">
        <v>78000</v>
      </c>
      <c r="N37" s="46">
        <f t="shared" si="0"/>
        <v>1416000</v>
      </c>
    </row>
    <row r="38" spans="1:14" ht="15">
      <c r="A38" s="11" t="s">
        <v>24</v>
      </c>
      <c r="B38" s="40">
        <v>297716756</v>
      </c>
      <c r="C38" s="40">
        <v>1000000</v>
      </c>
      <c r="D38" s="41">
        <v>0</v>
      </c>
      <c r="E38" s="42">
        <v>22511814.19</v>
      </c>
      <c r="F38" s="42">
        <v>13127307</v>
      </c>
      <c r="G38" s="42">
        <v>15368380.72</v>
      </c>
      <c r="H38" s="42">
        <v>42004291.46</v>
      </c>
      <c r="I38" s="42">
        <v>24880094.14</v>
      </c>
      <c r="J38" s="42">
        <v>23278167.14</v>
      </c>
      <c r="K38" s="43">
        <v>10846005.14</v>
      </c>
      <c r="L38" s="44">
        <v>34723189.14</v>
      </c>
      <c r="M38" s="48">
        <v>24398957.14</v>
      </c>
      <c r="N38" s="46">
        <f t="shared" si="0"/>
        <v>211138206.07</v>
      </c>
    </row>
    <row r="39" spans="1:14" ht="15">
      <c r="A39" s="11" t="s">
        <v>44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28">
        <v>0</v>
      </c>
      <c r="N39" s="46">
        <f t="shared" si="0"/>
        <v>0</v>
      </c>
    </row>
    <row r="40" spans="1:14" ht="30">
      <c r="A40" s="11" t="s">
        <v>45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</row>
    <row r="41" spans="1:14" s="9" customFormat="1" ht="30">
      <c r="A41" s="12" t="s">
        <v>97</v>
      </c>
      <c r="B41" s="52">
        <v>0</v>
      </c>
      <c r="C41" s="52">
        <v>0</v>
      </c>
      <c r="D41" s="41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</row>
    <row r="42" spans="1:14" s="9" customFormat="1" ht="15">
      <c r="A42" s="12" t="s">
        <v>88</v>
      </c>
      <c r="B42" s="52">
        <v>0</v>
      </c>
      <c r="C42" s="52">
        <v>0</v>
      </c>
      <c r="D42" s="41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</row>
    <row r="43" spans="1:14" ht="15">
      <c r="A43" s="11" t="s">
        <v>25</v>
      </c>
      <c r="B43" s="40">
        <v>4000000</v>
      </c>
      <c r="C43" s="40">
        <v>0</v>
      </c>
      <c r="D43" s="41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4">
        <v>3499994.75</v>
      </c>
      <c r="M43" s="45">
        <v>2310912.37</v>
      </c>
      <c r="N43" s="46">
        <f t="shared" si="0"/>
        <v>5810907.12</v>
      </c>
    </row>
    <row r="44" spans="1:14" ht="15">
      <c r="A44" s="11" t="s">
        <v>26</v>
      </c>
      <c r="B44" s="40">
        <v>200000000</v>
      </c>
      <c r="C44" s="40">
        <v>0</v>
      </c>
      <c r="D44" s="41">
        <v>0</v>
      </c>
      <c r="E44" s="42">
        <v>33333332</v>
      </c>
      <c r="F44" s="42">
        <v>0</v>
      </c>
      <c r="G44" s="42">
        <v>16666666</v>
      </c>
      <c r="H44" s="42">
        <v>33333332</v>
      </c>
      <c r="I44" s="42">
        <v>16666666</v>
      </c>
      <c r="J44" s="42">
        <v>16666666</v>
      </c>
      <c r="K44" s="43">
        <v>16666666</v>
      </c>
      <c r="L44" s="44">
        <v>16666666</v>
      </c>
      <c r="M44" s="48">
        <v>16666666</v>
      </c>
      <c r="N44" s="46">
        <f t="shared" si="0"/>
        <v>166666660</v>
      </c>
    </row>
    <row r="45" spans="1:14" s="3" customFormat="1" ht="15">
      <c r="A45" s="15" t="s">
        <v>27</v>
      </c>
      <c r="B45" s="53">
        <f>SUM(B46:B52)</f>
        <v>4846155</v>
      </c>
      <c r="C45" s="53">
        <f>SUM(C46:C52)</f>
        <v>4828756</v>
      </c>
      <c r="D45" s="41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28">
        <v>0</v>
      </c>
      <c r="N45" s="46">
        <f t="shared" si="0"/>
        <v>0</v>
      </c>
    </row>
    <row r="46" spans="1:14" ht="15">
      <c r="A46" s="11" t="s">
        <v>46</v>
      </c>
      <c r="B46" s="54"/>
      <c r="C46" s="52"/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</row>
    <row r="47" spans="1:14" ht="15">
      <c r="A47" s="11" t="s">
        <v>47</v>
      </c>
      <c r="B47" s="40">
        <v>4846155</v>
      </c>
      <c r="C47" s="40">
        <v>4828756</v>
      </c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</row>
    <row r="48" spans="1:14" ht="15">
      <c r="A48" s="11" t="s">
        <v>48</v>
      </c>
      <c r="B48" s="40">
        <v>0</v>
      </c>
      <c r="C48" s="40">
        <v>0</v>
      </c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</row>
    <row r="49" spans="1:14" ht="30">
      <c r="A49" s="11" t="s">
        <v>49</v>
      </c>
      <c r="B49" s="40">
        <v>0</v>
      </c>
      <c r="C49" s="40">
        <v>0</v>
      </c>
      <c r="D49" s="41">
        <v>0</v>
      </c>
      <c r="E49" s="42">
        <v>0</v>
      </c>
      <c r="F49" s="42">
        <v>0</v>
      </c>
      <c r="G49" s="42">
        <v>0</v>
      </c>
      <c r="H49" s="42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</row>
    <row r="50" spans="1:14" ht="30">
      <c r="A50" s="11" t="s">
        <v>50</v>
      </c>
      <c r="B50" s="40">
        <v>0</v>
      </c>
      <c r="C50" s="40">
        <v>0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</row>
    <row r="51" spans="1:14" ht="15">
      <c r="A51" s="11" t="s">
        <v>51</v>
      </c>
      <c r="B51" s="40">
        <v>0</v>
      </c>
      <c r="C51" s="40">
        <v>0</v>
      </c>
      <c r="D51" s="41">
        <v>0</v>
      </c>
      <c r="E51" s="42">
        <v>0</v>
      </c>
      <c r="F51" s="42">
        <v>0</v>
      </c>
      <c r="G51" s="42">
        <v>0</v>
      </c>
      <c r="H51" s="42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</row>
    <row r="52" spans="1:14" ht="15">
      <c r="A52" s="11" t="s">
        <v>52</v>
      </c>
      <c r="B52" s="40">
        <v>0</v>
      </c>
      <c r="C52" s="40"/>
      <c r="D52" s="41">
        <v>0</v>
      </c>
      <c r="E52" s="42">
        <v>0</v>
      </c>
      <c r="F52" s="42">
        <v>0</v>
      </c>
      <c r="G52" s="42">
        <v>0</v>
      </c>
      <c r="H52" s="42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</row>
    <row r="53" spans="1:14" s="3" customFormat="1" ht="15">
      <c r="A53" s="15" t="s">
        <v>28</v>
      </c>
      <c r="B53" s="53">
        <f>SUM(B54:B62)</f>
        <v>46547454</v>
      </c>
      <c r="C53" s="53">
        <f>SUM(C54:C62)</f>
        <v>8181104</v>
      </c>
      <c r="D53" s="41">
        <v>0</v>
      </c>
      <c r="E53" s="53">
        <v>0</v>
      </c>
      <c r="F53" s="53">
        <v>1749352.5100000002</v>
      </c>
      <c r="G53" s="53">
        <v>0</v>
      </c>
      <c r="H53" s="53">
        <v>0</v>
      </c>
      <c r="I53" s="53">
        <v>102009.11</v>
      </c>
      <c r="J53" s="52">
        <v>0</v>
      </c>
      <c r="K53" s="52">
        <v>0</v>
      </c>
      <c r="L53" s="52">
        <f>SUM(L54:L63)</f>
        <v>33535.6</v>
      </c>
      <c r="M53" s="38">
        <f>SUM(M54:M62)</f>
        <v>19504.93</v>
      </c>
      <c r="N53" s="39">
        <f>SUM(N54:N62)</f>
        <v>1904402.1500000004</v>
      </c>
    </row>
    <row r="54" spans="1:14" ht="15">
      <c r="A54" s="11" t="s">
        <v>29</v>
      </c>
      <c r="B54" s="40">
        <v>5065000</v>
      </c>
      <c r="C54" s="40">
        <v>-400000</v>
      </c>
      <c r="D54" s="41">
        <v>0</v>
      </c>
      <c r="E54" s="42">
        <v>0</v>
      </c>
      <c r="F54" s="42">
        <v>930194.64</v>
      </c>
      <c r="G54" s="42">
        <v>0</v>
      </c>
      <c r="H54" s="42">
        <v>0</v>
      </c>
      <c r="I54" s="42">
        <v>74633.11</v>
      </c>
      <c r="J54" s="52">
        <v>0</v>
      </c>
      <c r="K54" s="52">
        <v>0</v>
      </c>
      <c r="L54" s="52">
        <v>0</v>
      </c>
      <c r="M54" s="48">
        <v>17204.93</v>
      </c>
      <c r="N54" s="46">
        <f t="shared" si="0"/>
        <v>1022032.68</v>
      </c>
    </row>
    <row r="55" spans="1:14" s="9" customFormat="1" ht="30">
      <c r="A55" s="12" t="s">
        <v>93</v>
      </c>
      <c r="B55" s="40">
        <v>2360500</v>
      </c>
      <c r="C55" s="40">
        <v>1150000</v>
      </c>
      <c r="D55" s="41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2">
        <v>0</v>
      </c>
      <c r="L55" s="52">
        <v>0</v>
      </c>
      <c r="M55" s="55"/>
      <c r="N55" s="46">
        <f t="shared" si="0"/>
        <v>0</v>
      </c>
    </row>
    <row r="56" spans="1:14" s="9" customFormat="1" ht="15">
      <c r="A56" s="16" t="s">
        <v>30</v>
      </c>
      <c r="B56" s="40">
        <v>549415</v>
      </c>
      <c r="C56" s="40">
        <v>299415</v>
      </c>
      <c r="D56" s="41">
        <v>0</v>
      </c>
      <c r="E56" s="50">
        <v>0</v>
      </c>
      <c r="F56" s="50">
        <v>149414.22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44">
        <v>27848</v>
      </c>
      <c r="M56" s="48">
        <v>2300</v>
      </c>
      <c r="N56" s="46">
        <f t="shared" si="0"/>
        <v>179562.22</v>
      </c>
    </row>
    <row r="57" spans="1:14" s="9" customFormat="1" ht="15">
      <c r="A57" s="12" t="s">
        <v>92</v>
      </c>
      <c r="B57" s="40">
        <v>28300000</v>
      </c>
      <c r="C57" s="40">
        <v>2204650</v>
      </c>
      <c r="D57" s="41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28">
        <v>0</v>
      </c>
      <c r="N57" s="46">
        <f t="shared" si="0"/>
        <v>0</v>
      </c>
    </row>
    <row r="58" spans="1:14" s="9" customFormat="1" ht="15">
      <c r="A58" s="12" t="s">
        <v>31</v>
      </c>
      <c r="B58" s="40">
        <v>7992230</v>
      </c>
      <c r="C58" s="40">
        <v>5947230</v>
      </c>
      <c r="D58" s="41">
        <v>0</v>
      </c>
      <c r="E58" s="50">
        <v>0</v>
      </c>
      <c r="F58" s="50">
        <v>75000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44">
        <v>5687.6</v>
      </c>
      <c r="M58" s="50">
        <v>0</v>
      </c>
      <c r="N58" s="46">
        <f t="shared" si="0"/>
        <v>80687.6</v>
      </c>
    </row>
    <row r="59" spans="1:14" s="9" customFormat="1" ht="15">
      <c r="A59" s="12" t="s">
        <v>91</v>
      </c>
      <c r="B59" s="40">
        <v>50000</v>
      </c>
      <c r="C59" s="40">
        <v>0</v>
      </c>
      <c r="D59" s="41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46">
        <f t="shared" si="0"/>
        <v>0</v>
      </c>
    </row>
    <row r="60" spans="1:14" s="9" customFormat="1" ht="15">
      <c r="A60" s="12" t="s">
        <v>90</v>
      </c>
      <c r="B60" s="40">
        <v>0</v>
      </c>
      <c r="C60" s="40">
        <v>0</v>
      </c>
      <c r="D60" s="41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46">
        <f t="shared" si="0"/>
        <v>0</v>
      </c>
    </row>
    <row r="61" spans="1:14" s="9" customFormat="1" ht="15">
      <c r="A61" s="12" t="s">
        <v>32</v>
      </c>
      <c r="B61" s="40">
        <v>2230309</v>
      </c>
      <c r="C61" s="40">
        <v>-1020191</v>
      </c>
      <c r="D61" s="41">
        <v>0</v>
      </c>
      <c r="E61" s="50">
        <v>0</v>
      </c>
      <c r="F61" s="50">
        <v>594743.65</v>
      </c>
      <c r="G61" s="50">
        <v>0</v>
      </c>
      <c r="H61" s="50">
        <v>0</v>
      </c>
      <c r="I61" s="50">
        <v>27376</v>
      </c>
      <c r="J61" s="50">
        <v>0</v>
      </c>
      <c r="K61" s="50">
        <v>0</v>
      </c>
      <c r="L61" s="50">
        <v>0</v>
      </c>
      <c r="M61" s="50">
        <v>0</v>
      </c>
      <c r="N61" s="46">
        <f t="shared" si="0"/>
        <v>622119.65</v>
      </c>
    </row>
    <row r="62" spans="1:14" s="9" customFormat="1" ht="30">
      <c r="A62" s="12" t="s">
        <v>94</v>
      </c>
      <c r="B62" s="41"/>
      <c r="C62" s="41"/>
      <c r="D62" s="41">
        <v>0</v>
      </c>
      <c r="E62" s="41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46">
        <f t="shared" si="0"/>
        <v>0</v>
      </c>
    </row>
    <row r="63" spans="1:14" s="9" customFormat="1" ht="15">
      <c r="A63" s="17" t="s">
        <v>33</v>
      </c>
      <c r="B63" s="56">
        <f>SUM(B64:B67)</f>
        <v>267448120</v>
      </c>
      <c r="C63" s="56">
        <f>SUM(C64:C67)</f>
        <v>267148120</v>
      </c>
      <c r="D63" s="41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0">
        <v>0</v>
      </c>
      <c r="L63" s="50">
        <v>0</v>
      </c>
      <c r="M63" s="50">
        <v>0</v>
      </c>
      <c r="N63" s="46">
        <f t="shared" si="0"/>
        <v>0</v>
      </c>
    </row>
    <row r="64" spans="1:14" s="9" customFormat="1" ht="15">
      <c r="A64" s="12" t="s">
        <v>34</v>
      </c>
      <c r="B64" s="40">
        <v>6548120</v>
      </c>
      <c r="C64" s="40">
        <v>6248120</v>
      </c>
      <c r="D64" s="41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46">
        <f t="shared" si="0"/>
        <v>0</v>
      </c>
    </row>
    <row r="65" spans="1:14" s="9" customFormat="1" ht="15">
      <c r="A65" s="12" t="s">
        <v>95</v>
      </c>
      <c r="B65" s="40">
        <v>260900000</v>
      </c>
      <c r="C65" s="40">
        <v>260900000</v>
      </c>
      <c r="D65" s="41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46">
        <f t="shared" si="0"/>
        <v>0</v>
      </c>
    </row>
    <row r="66" spans="1:14" s="9" customFormat="1" ht="15">
      <c r="A66" s="12"/>
      <c r="B66" s="57">
        <v>0</v>
      </c>
      <c r="C66" s="57">
        <v>0</v>
      </c>
      <c r="D66" s="41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46">
        <f t="shared" si="0"/>
        <v>0</v>
      </c>
    </row>
    <row r="67" spans="1:14" s="9" customFormat="1" ht="30">
      <c r="A67" s="12" t="s">
        <v>96</v>
      </c>
      <c r="B67" s="57">
        <v>0</v>
      </c>
      <c r="C67" s="57">
        <v>0</v>
      </c>
      <c r="D67" s="41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46">
        <f t="shared" si="0"/>
        <v>0</v>
      </c>
    </row>
    <row r="68" spans="1:14" ht="15">
      <c r="A68" s="15" t="s">
        <v>53</v>
      </c>
      <c r="B68" s="57">
        <f>SUM(B69:B70)</f>
        <v>0</v>
      </c>
      <c r="C68" s="57">
        <f>SUM(C69:C70)</f>
        <v>0</v>
      </c>
      <c r="D68" s="41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0">
        <v>0</v>
      </c>
      <c r="L68" s="50">
        <v>0</v>
      </c>
      <c r="M68" s="50">
        <v>0</v>
      </c>
      <c r="N68" s="46">
        <f t="shared" si="0"/>
        <v>0</v>
      </c>
    </row>
    <row r="69" spans="1:14" ht="15">
      <c r="A69" s="11" t="s">
        <v>54</v>
      </c>
      <c r="B69" s="57"/>
      <c r="C69" s="57"/>
      <c r="D69" s="41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50">
        <v>0</v>
      </c>
      <c r="L69" s="50">
        <v>0</v>
      </c>
      <c r="M69" s="50">
        <v>0</v>
      </c>
      <c r="N69" s="46">
        <f t="shared" si="0"/>
        <v>0</v>
      </c>
    </row>
    <row r="70" spans="1:14" ht="15">
      <c r="A70" s="11" t="s">
        <v>55</v>
      </c>
      <c r="B70" s="57"/>
      <c r="C70" s="57"/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50">
        <v>0</v>
      </c>
      <c r="L70" s="50">
        <v>0</v>
      </c>
      <c r="M70" s="50">
        <v>0</v>
      </c>
      <c r="N70" s="46">
        <f t="shared" si="0"/>
        <v>0</v>
      </c>
    </row>
    <row r="71" spans="1:14" ht="15">
      <c r="A71" s="15" t="s">
        <v>56</v>
      </c>
      <c r="B71" s="57">
        <f>SUM(B72:B74)</f>
        <v>0</v>
      </c>
      <c r="C71" s="57">
        <f>SUM(C72:C74)</f>
        <v>0</v>
      </c>
      <c r="D71" s="41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0">
        <v>0</v>
      </c>
      <c r="L71" s="50">
        <v>0</v>
      </c>
      <c r="M71" s="50">
        <v>0</v>
      </c>
      <c r="N71" s="46">
        <f t="shared" si="0"/>
        <v>0</v>
      </c>
    </row>
    <row r="72" spans="1:14" ht="15">
      <c r="A72" s="11" t="s">
        <v>57</v>
      </c>
      <c r="B72" s="57">
        <v>0</v>
      </c>
      <c r="C72" s="57">
        <v>0</v>
      </c>
      <c r="D72" s="41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50">
        <v>0</v>
      </c>
      <c r="L72" s="50">
        <v>0</v>
      </c>
      <c r="M72" s="50">
        <v>0</v>
      </c>
      <c r="N72" s="46">
        <f t="shared" si="0"/>
        <v>0</v>
      </c>
    </row>
    <row r="73" spans="1:14" ht="15">
      <c r="A73" s="11" t="s">
        <v>58</v>
      </c>
      <c r="B73" s="57">
        <v>0</v>
      </c>
      <c r="C73" s="57">
        <v>0</v>
      </c>
      <c r="D73" s="41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50">
        <v>0</v>
      </c>
      <c r="L73" s="50">
        <v>0</v>
      </c>
      <c r="M73" s="50">
        <v>0</v>
      </c>
      <c r="N73" s="46">
        <f t="shared" si="0"/>
        <v>0</v>
      </c>
    </row>
    <row r="74" spans="1:14" ht="15">
      <c r="A74" s="11" t="s">
        <v>59</v>
      </c>
      <c r="B74" s="57">
        <v>0</v>
      </c>
      <c r="C74" s="57">
        <v>0</v>
      </c>
      <c r="D74" s="41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50">
        <v>0</v>
      </c>
      <c r="L74" s="50">
        <v>0</v>
      </c>
      <c r="M74" s="50">
        <v>0</v>
      </c>
      <c r="N74" s="46">
        <f aca="true" t="shared" si="1" ref="N74:N84">SUM(D74:M74)</f>
        <v>0</v>
      </c>
    </row>
    <row r="75" spans="1:14" ht="15">
      <c r="A75" s="14" t="s">
        <v>60</v>
      </c>
      <c r="B75" s="58"/>
      <c r="C75" s="58"/>
      <c r="D75" s="58"/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f t="shared" si="1"/>
        <v>0</v>
      </c>
    </row>
    <row r="76" spans="1:14" ht="15">
      <c r="A76" s="18" t="s">
        <v>61</v>
      </c>
      <c r="B76" s="57">
        <f>B77+B78</f>
        <v>0</v>
      </c>
      <c r="C76" s="57">
        <f>C77+C78</f>
        <v>0</v>
      </c>
      <c r="D76" s="41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0">
        <v>0</v>
      </c>
      <c r="L76" s="50">
        <v>0</v>
      </c>
      <c r="M76" s="50">
        <v>0</v>
      </c>
      <c r="N76" s="46">
        <f t="shared" si="1"/>
        <v>0</v>
      </c>
    </row>
    <row r="77" spans="1:14" ht="15">
      <c r="A77" s="19" t="s">
        <v>62</v>
      </c>
      <c r="B77" s="57">
        <v>0</v>
      </c>
      <c r="C77" s="57">
        <v>0</v>
      </c>
      <c r="D77" s="41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50">
        <v>0</v>
      </c>
      <c r="L77" s="50">
        <v>0</v>
      </c>
      <c r="M77" s="50">
        <v>0</v>
      </c>
      <c r="N77" s="46">
        <f t="shared" si="1"/>
        <v>0</v>
      </c>
    </row>
    <row r="78" spans="1:14" ht="15">
      <c r="A78" s="19" t="s">
        <v>63</v>
      </c>
      <c r="B78" s="57">
        <v>0</v>
      </c>
      <c r="C78" s="50">
        <v>0</v>
      </c>
      <c r="D78" s="41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50">
        <v>0</v>
      </c>
      <c r="L78" s="50">
        <v>0</v>
      </c>
      <c r="M78" s="50">
        <v>0</v>
      </c>
      <c r="N78" s="46">
        <f t="shared" si="1"/>
        <v>0</v>
      </c>
    </row>
    <row r="79" spans="1:14" ht="15">
      <c r="A79" s="18" t="s">
        <v>64</v>
      </c>
      <c r="B79" s="50">
        <f>B80+B81</f>
        <v>0</v>
      </c>
      <c r="C79" s="50">
        <f>C80+C81</f>
        <v>0</v>
      </c>
      <c r="D79" s="41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46">
        <f t="shared" si="1"/>
        <v>0</v>
      </c>
    </row>
    <row r="80" spans="1:14" ht="15">
      <c r="A80" s="19" t="s">
        <v>65</v>
      </c>
      <c r="B80" s="50">
        <v>0</v>
      </c>
      <c r="C80" s="50">
        <v>0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50">
        <v>0</v>
      </c>
      <c r="L80" s="50">
        <v>0</v>
      </c>
      <c r="M80" s="50">
        <v>0</v>
      </c>
      <c r="N80" s="46">
        <f t="shared" si="1"/>
        <v>0</v>
      </c>
    </row>
    <row r="81" spans="1:14" ht="15">
      <c r="A81" s="19" t="s">
        <v>66</v>
      </c>
      <c r="B81" s="50">
        <v>0</v>
      </c>
      <c r="C81" s="50">
        <v>0</v>
      </c>
      <c r="D81" s="41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50">
        <v>0</v>
      </c>
      <c r="L81" s="50">
        <v>0</v>
      </c>
      <c r="M81" s="50">
        <v>0</v>
      </c>
      <c r="N81" s="46">
        <f t="shared" si="1"/>
        <v>0</v>
      </c>
    </row>
    <row r="82" spans="1:14" ht="15">
      <c r="A82" s="18" t="s">
        <v>67</v>
      </c>
      <c r="B82" s="50">
        <f>B83</f>
        <v>0</v>
      </c>
      <c r="C82" s="50">
        <f>C83</f>
        <v>0</v>
      </c>
      <c r="D82" s="41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f>M83</f>
        <v>0</v>
      </c>
      <c r="N82" s="46">
        <f t="shared" si="1"/>
        <v>0</v>
      </c>
    </row>
    <row r="83" spans="1:14" ht="15">
      <c r="A83" s="19" t="s">
        <v>68</v>
      </c>
      <c r="B83" s="50">
        <v>0</v>
      </c>
      <c r="C83" s="50"/>
      <c r="D83" s="41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50">
        <v>0</v>
      </c>
      <c r="L83" s="50">
        <v>0</v>
      </c>
      <c r="M83" s="50">
        <v>0</v>
      </c>
      <c r="N83" s="46">
        <f t="shared" si="1"/>
        <v>0</v>
      </c>
    </row>
    <row r="84" spans="1:14" ht="15">
      <c r="A84" s="20" t="s">
        <v>89</v>
      </c>
      <c r="B84" s="59">
        <f>B82+B79+B76+B71+B68+B63+B53+B45+B36+B26+B16+B10</f>
        <v>2637727761</v>
      </c>
      <c r="C84" s="59">
        <f aca="true" t="shared" si="2" ref="C84:N84">C82+C79+C76+C71+C68+C63+C53+C45+C36+C26+C16+C10</f>
        <v>1513934652</v>
      </c>
      <c r="D84" s="59">
        <f t="shared" si="2"/>
        <v>23784687.72</v>
      </c>
      <c r="E84" s="59">
        <f t="shared" si="2"/>
        <v>67944116.97999999</v>
      </c>
      <c r="F84" s="59">
        <f t="shared" si="2"/>
        <v>94084697.22</v>
      </c>
      <c r="G84" s="59">
        <f t="shared" si="2"/>
        <v>64977079.309999995</v>
      </c>
      <c r="H84" s="59">
        <f t="shared" si="2"/>
        <v>110899431.55</v>
      </c>
      <c r="I84" s="59">
        <f t="shared" si="2"/>
        <v>79819035.83</v>
      </c>
      <c r="J84" s="59">
        <f t="shared" si="2"/>
        <v>78189019.45</v>
      </c>
      <c r="K84" s="59">
        <f t="shared" si="2"/>
        <v>87264893.37</v>
      </c>
      <c r="L84" s="59">
        <f t="shared" si="2"/>
        <v>163817782.8</v>
      </c>
      <c r="M84" s="59">
        <f t="shared" si="2"/>
        <v>158073013.41</v>
      </c>
      <c r="N84" s="59">
        <f t="shared" si="2"/>
        <v>928853757.64</v>
      </c>
    </row>
    <row r="85" spans="1:14" s="9" customFormat="1" ht="1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6" ht="14.25" customHeight="1">
      <c r="A86" s="61" t="s">
        <v>69</v>
      </c>
      <c r="B86" s="61"/>
      <c r="C86" s="62"/>
      <c r="D86" s="62"/>
      <c r="E86" s="63"/>
      <c r="F86" s="63"/>
    </row>
    <row r="87" spans="1:6" ht="13.5" customHeight="1">
      <c r="A87" s="61" t="s">
        <v>101</v>
      </c>
      <c r="B87" s="61"/>
      <c r="C87" s="61"/>
      <c r="D87" s="62"/>
      <c r="E87" s="63"/>
      <c r="F87" s="63"/>
    </row>
    <row r="88" spans="1:6" ht="14.25" customHeight="1">
      <c r="A88" s="64" t="s">
        <v>70</v>
      </c>
      <c r="B88" s="64"/>
      <c r="C88" s="64"/>
      <c r="D88" s="64"/>
      <c r="E88" s="64"/>
      <c r="F88" s="64"/>
    </row>
    <row r="89" spans="1:6" ht="16.5" customHeight="1">
      <c r="A89" s="64" t="s">
        <v>102</v>
      </c>
      <c r="B89" s="64"/>
      <c r="C89" s="64"/>
      <c r="D89" s="64"/>
      <c r="E89" s="63"/>
      <c r="F89" s="63"/>
    </row>
    <row r="90" spans="1:6" ht="31.5" customHeight="1">
      <c r="A90" s="64" t="s">
        <v>103</v>
      </c>
      <c r="B90" s="64"/>
      <c r="C90" s="64"/>
      <c r="D90" s="64"/>
      <c r="E90" s="63"/>
      <c r="F90" s="63"/>
    </row>
    <row r="99" spans="2:12" ht="15">
      <c r="B99" s="22" t="s">
        <v>71</v>
      </c>
      <c r="C99" s="22"/>
      <c r="E99" s="1"/>
      <c r="F99" s="2"/>
      <c r="G99" s="2"/>
      <c r="H99" s="2"/>
      <c r="I99" s="2"/>
      <c r="J99" s="24" t="s">
        <v>72</v>
      </c>
      <c r="K99" s="24"/>
      <c r="L99" s="24"/>
    </row>
    <row r="100" spans="2:6" ht="15">
      <c r="B100" s="1"/>
      <c r="E100" s="2"/>
      <c r="F100" s="2"/>
    </row>
    <row r="101" spans="2:6" ht="15">
      <c r="B101" s="1"/>
      <c r="E101" s="2"/>
      <c r="F101" s="2"/>
    </row>
    <row r="102" spans="2:6" ht="15">
      <c r="B102" s="1"/>
      <c r="E102" s="2"/>
      <c r="F102" s="2"/>
    </row>
    <row r="103" spans="2:12" ht="15">
      <c r="B103" s="22" t="s">
        <v>73</v>
      </c>
      <c r="C103" s="22"/>
      <c r="E103" s="1"/>
      <c r="F103" s="2"/>
      <c r="G103" s="2"/>
      <c r="H103" s="2"/>
      <c r="I103" s="2"/>
      <c r="J103" s="24" t="s">
        <v>74</v>
      </c>
      <c r="K103" s="24"/>
      <c r="L103" s="24"/>
    </row>
    <row r="104" spans="2:12" ht="15">
      <c r="B104" s="23" t="s">
        <v>75</v>
      </c>
      <c r="C104" s="23"/>
      <c r="E104" s="4"/>
      <c r="F104" s="2"/>
      <c r="G104" s="2"/>
      <c r="H104" s="2"/>
      <c r="I104" s="2"/>
      <c r="J104" s="25" t="s">
        <v>76</v>
      </c>
      <c r="K104" s="25"/>
      <c r="L104" s="25"/>
    </row>
    <row r="105" spans="3:6" ht="15">
      <c r="C105" s="1"/>
      <c r="E105" s="2"/>
      <c r="F105" s="2"/>
    </row>
  </sheetData>
  <sheetProtection/>
  <mergeCells count="17">
    <mergeCell ref="D7:N7"/>
    <mergeCell ref="A90:D90"/>
    <mergeCell ref="B2:N2"/>
    <mergeCell ref="B3:N3"/>
    <mergeCell ref="B4:N4"/>
    <mergeCell ref="B5:N5"/>
    <mergeCell ref="A89:D89"/>
    <mergeCell ref="A7:A8"/>
    <mergeCell ref="B7:B8"/>
    <mergeCell ref="C7:C8"/>
    <mergeCell ref="A88:F88"/>
    <mergeCell ref="B99:C99"/>
    <mergeCell ref="B103:C103"/>
    <mergeCell ref="B104:C104"/>
    <mergeCell ref="J99:L99"/>
    <mergeCell ref="J103:L103"/>
    <mergeCell ref="J104:L104"/>
  </mergeCells>
  <printOptions/>
  <pageMargins left="0.75" right="0.75" top="1" bottom="1" header="0.2" footer="0.2"/>
  <pageSetup fitToHeight="1000" fitToWidth="1" horizontalDpi="600" verticalDpi="600" orientation="landscape" scale="42" r:id="rId2"/>
  <headerFooter alignWithMargins="0">
    <oddHeader>&amp;LSistema de Información de la Gestión Financiera
Periodo:2021&amp;C
Reporte IGP&amp;REG-004-DEFRD_1538073643392s
30/06/2021 15:37:38
Página &amp;P de &amp;N
22300254202-SIGEF</oddHeader>
    <oddFooter>&amp;L&amp;C&amp;R Página &amp;P de &amp;N</oddFooter>
  </headerFooter>
  <ignoredErrors>
    <ignoredError sqref="K36 N11:N15 N17:N18" formulaRange="1"/>
    <ignoredError sqref="N10 N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Minerva Cruz Matias</dc:creator>
  <cp:keywords/>
  <dc:description/>
  <cp:lastModifiedBy>Noelia Minerva Cruz Matias</cp:lastModifiedBy>
  <cp:lastPrinted>2021-10-08T15:30:57Z</cp:lastPrinted>
  <dcterms:created xsi:type="dcterms:W3CDTF">2021-06-30T20:07:30Z</dcterms:created>
  <dcterms:modified xsi:type="dcterms:W3CDTF">2021-11-05T19:03:35Z</dcterms:modified>
  <cp:category/>
  <cp:version/>
  <cp:contentType/>
  <cp:contentStatus/>
</cp:coreProperties>
</file>