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na.victorio\ownCloud\Oficina de Acceso a la Informacion\DOCUMENTOS RECIBIDOS PARA SUBIR AL PORTAL DE TRANSPARENCIA 2018\10 DE OCTUBRE, 2018\"/>
    </mc:Choice>
  </mc:AlternateContent>
  <bookViews>
    <workbookView xWindow="0" yWindow="0" windowWidth="20490" windowHeight="7755"/>
  </bookViews>
  <sheets>
    <sheet name="Evaluación PT 2018" sheetId="9" r:id="rId1"/>
    <sheet name="Resumen de resultados" sheetId="11" r:id="rId2"/>
    <sheet name="Hoja1" sheetId="10" state="hidden" r:id="rId3"/>
  </sheets>
  <externalReferences>
    <externalReference r:id="rId4"/>
    <externalReference r:id="rId5"/>
  </externalReferences>
  <definedNames>
    <definedName name="_xlnm._FilterDatabase" localSheetId="0" hidden="1">'Evaluación PT 2018'!$A$20:$M$63</definedName>
    <definedName name="_xlnm._FilterDatabase" localSheetId="1" hidden="1">'[1]PRELIMINAR POA'!#REF!</definedName>
    <definedName name="_xlnm._FilterDatabase" hidden="1">'[1]PRELIMINAR POA'!#REF!</definedName>
    <definedName name="_xlnm.Print_Area" localSheetId="0">'Evaluación PT 2018'!$A$1:$M$67</definedName>
    <definedName name="_xlnm.Print_Area" localSheetId="1">#REF!</definedName>
    <definedName name="_xlnm.Print_Area">#REF!</definedName>
    <definedName name="MyExchangeRate" localSheetId="0">#REF!</definedName>
    <definedName name="MyExchangeRate" localSheetId="1">#REF!</definedName>
    <definedName name="MyExchangeRate">#REF!</definedName>
    <definedName name="OLE_LINK1" localSheetId="0">#REF!</definedName>
    <definedName name="OLE_LINK1" localSheetId="1">#REF!</definedName>
    <definedName name="OLE_LINK1">#REF!</definedName>
    <definedName name="_xlnm.Print_Titles" localSheetId="0">'Evaluación PT 2018'!$11:$22</definedName>
    <definedName name="_xlnm.Print_Titles" localSheetId="1">#REF!</definedName>
    <definedName name="_xlnm.Print_Titles">#REF!</definedName>
    <definedName name="x" localSheetId="0">#REF!</definedName>
    <definedName name="x" localSheetId="1">#REF!</definedName>
    <definedName name="x">#REF!</definedName>
    <definedName name="Z_1992F7E4_1E53_4481_BA17_DD12AA9F966D_.wvu.PrintArea" localSheetId="0" hidden="1">#REF!</definedName>
    <definedName name="Z_1992F7E4_1E53_4481_BA17_DD12AA9F966D_.wvu.PrintArea" localSheetId="1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localSheetId="1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localSheetId="1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localSheetId="1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localSheetId="1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71027"/>
</workbook>
</file>

<file path=xl/calcChain.xml><?xml version="1.0" encoding="utf-8"?>
<calcChain xmlns="http://schemas.openxmlformats.org/spreadsheetml/2006/main">
  <c r="I9" i="11" l="1"/>
  <c r="H9" i="11"/>
  <c r="G9" i="11"/>
  <c r="F9" i="11"/>
  <c r="E9" i="11"/>
  <c r="I8" i="11"/>
  <c r="H8" i="11"/>
  <c r="G8" i="11"/>
  <c r="F8" i="11"/>
  <c r="E8" i="11"/>
  <c r="I7" i="11"/>
  <c r="H7" i="11"/>
  <c r="G7" i="11"/>
  <c r="F7" i="11"/>
  <c r="E7" i="11"/>
  <c r="I6" i="11"/>
  <c r="H6" i="11"/>
  <c r="G6" i="11"/>
  <c r="F6" i="11"/>
  <c r="E6" i="11"/>
  <c r="I10" i="11" l="1"/>
  <c r="H10" i="11"/>
  <c r="G10" i="11"/>
  <c r="F10" i="11"/>
  <c r="E10" i="11"/>
  <c r="L63" i="9"/>
  <c r="K6" i="11" s="1"/>
  <c r="K12" i="11" s="1"/>
  <c r="J10" i="11" l="1"/>
  <c r="E11" i="11" s="1"/>
  <c r="I11" i="11" l="1"/>
  <c r="H11" i="11"/>
  <c r="F11" i="11"/>
  <c r="G11" i="11"/>
  <c r="J11" i="11" l="1"/>
</calcChain>
</file>

<file path=xl/sharedStrings.xml><?xml version="1.0" encoding="utf-8"?>
<sst xmlns="http://schemas.openxmlformats.org/spreadsheetml/2006/main" count="235" uniqueCount="170">
  <si>
    <t>No.</t>
  </si>
  <si>
    <t>Indicadores</t>
  </si>
  <si>
    <t>Parcial</t>
  </si>
  <si>
    <t>Cumplido</t>
  </si>
  <si>
    <t>Articular acciones que garanticen la existencia y el funcionamiento de las CEP o enlaces de las dependencias que tenga la institución en el interior del país; si aplica.</t>
  </si>
  <si>
    <t>Fecha (s) de realizacion de la actividad</t>
  </si>
  <si>
    <t>Nivel de Avance (Breve descripcion de lo realizado)</t>
  </si>
  <si>
    <t>C</t>
  </si>
  <si>
    <t>PA</t>
  </si>
  <si>
    <t>No cumplido</t>
  </si>
  <si>
    <t>NC</t>
  </si>
  <si>
    <t>Observaciones de la DIGEIG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</si>
  <si>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</si>
  <si>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</si>
  <si>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</si>
  <si>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</si>
  <si>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>Institución:</t>
  </si>
  <si>
    <t>Matriz para evaluación del primer (1er) trimestre del Plan de trabajo 2018</t>
  </si>
  <si>
    <t>Aplicar encuestas para medir el conocimiento de los servidores públicos en la institución sobre temas relacionados a la ética, integridad, transparencia y prácticas anticorrupción.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</si>
  <si>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</si>
  <si>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Asesorias a los servidores publicos en el ejercicio de sus funciones: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</si>
  <si>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</si>
  <si>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</si>
  <si>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>Gestión de denuncias:</t>
  </si>
  <si>
    <t>a) Disponer y administrar un buzón de denuncias sobre prácticas anti-éticas y corrupción administrativa.</t>
  </si>
  <si>
    <t>b) Habilitar otros medios confiables para la recepción de denuncias.</t>
  </si>
  <si>
    <t>c) Sensibilizar a los servidores sobre la forma en que deben presentar sus denuncias y promocionar los medios disponibles.</t>
  </si>
  <si>
    <t>PARA USO DE LA DIGEIG</t>
  </si>
  <si>
    <t xml:space="preserve">Ponderación </t>
  </si>
  <si>
    <t xml:space="preserve">PARA LLENADO DE LAS CEP </t>
  </si>
  <si>
    <t xml:space="preserve">Descripción </t>
  </si>
  <si>
    <t xml:space="preserve">Período de ejecución proyectado </t>
  </si>
  <si>
    <t xml:space="preserve">Medios de verificación </t>
  </si>
  <si>
    <t xml:space="preserve">Valor de la actividad </t>
  </si>
  <si>
    <t>PROYECTO 1 - 30 pts.</t>
  </si>
  <si>
    <t>PROYECTO 2 - 15 pts.</t>
  </si>
  <si>
    <t>Verificar las calificaciones obtenidas en la evaluación del portal de transparencia, levantar un acta de los hallazgos y hacer recomendaciones de mejoras al RAI de ser necesario (trimestral).</t>
  </si>
  <si>
    <t>Promover la realización de actividades de sensibilización sobre el libre acceso a la información pública, transparencia y Rendición de cuentas en la gestión pública.</t>
  </si>
  <si>
    <t>promover la presentación de la declaración jurada de bienes de los sujetos obligados (en caso de que no hayan presentado).</t>
  </si>
  <si>
    <t>PROYECTO 3 - 40 pts.</t>
  </si>
  <si>
    <t>Códigos de pautas éticas:</t>
  </si>
  <si>
    <t>Códigos de éticas institucionales:</t>
  </si>
  <si>
    <t xml:space="preserve">b) Elaborar y mantener actualizado un registro de casos de ocurrencia de conflicto de intereses en la institución. </t>
  </si>
  <si>
    <t xml:space="preserve">Sensibilizar al personal sobre los delitos de corrupción tipificados en la ley dominicana, presentar casos prácticos. </t>
  </si>
  <si>
    <t>Elaborar un diagnóstico o mapa de riesgo de corrupción sobre los riesgos de corrupción en la administración pública.</t>
  </si>
  <si>
    <t>Verificar la implementación de la ley 41-08 de función pública o normas aplicables a lo interno de la institución y levantar un informe que analice la ejecución de los siguientes componentes:</t>
  </si>
  <si>
    <t>a) Reclutamiento y selección del personal.</t>
  </si>
  <si>
    <t>b) Seguimiento a la formación en ética pública al personal de nuevo ingreso.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</si>
  <si>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</si>
  <si>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</si>
  <si>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</si>
  <si>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t>c) Distribución y promoción de su contenido entre los servidores públicos de la institución.</t>
  </si>
  <si>
    <t>a) Elaboración del código de ética institucional; si aplica.</t>
  </si>
  <si>
    <t>Conflicto de intereses:                                                                      a) Sensibilizar al personal sobre la importancia de prevenir y atender la ocurrencia de conflictos de intereses y llevar registro de casos en la institución.</t>
  </si>
  <si>
    <t>Elaborar el plan de trabajo 2019, gestionar la inclusión en el POA y asignación de fondos a las actividades que lo ameriten.</t>
  </si>
  <si>
    <t>Realizar reuniones ordinarias mensuales.</t>
  </si>
  <si>
    <t>Asistir a las actividades de capacitación realizadas por la DIGEIG.</t>
  </si>
  <si>
    <t>Mantener actualizada la CEP institucional, notificando a la DIGEIG sobre cambios realizados en la misma, y gestionar con la DIGEIG las adecuaciones que pudieran ser requeridas.</t>
  </si>
  <si>
    <t>PROYECTO 4 - 15 pts.</t>
  </si>
  <si>
    <t xml:space="preserve">Cantidad de actividades proyectadas </t>
  </si>
  <si>
    <t>Cantidad de actividaddes realizadas</t>
  </si>
  <si>
    <t>DETALLE DE LAS ACTIVIDADES PROGRAMADAS</t>
  </si>
  <si>
    <t>Puntuación otorgada</t>
  </si>
  <si>
    <t>Cantidad de encuestas aplicadas y tabuladas</t>
  </si>
  <si>
    <t xml:space="preserve">• Cantidad y tipo de sensibilizaciones realizadas. 
• Cantidad de servidores sensibilizados.
</t>
  </si>
  <si>
    <t xml:space="preserve">Cantidad de servidores sensibilizados.                          </t>
  </si>
  <si>
    <t xml:space="preserve">• Cantidad de medios disponibles
• Cantidad y tipo de promociones realizadas.  
• Cantidad de servidores sensibilizados.
</t>
  </si>
  <si>
    <t>Cantidad de informes remitidos al RAI y la DIGEIG.</t>
  </si>
  <si>
    <t xml:space="preserve">• Cantidad de capacitaciones realizadas.     
• Cantidad de servidores capacitados
</t>
  </si>
  <si>
    <t>Cantidad y tipo de promociones realizadas.</t>
  </si>
  <si>
    <t xml:space="preserve">• Cantidad de códigos firmadas/cantidad de funcionarios nombrados por decreto
• Cantidad de promociones realizadas
• Cantidad de reportes de evaluación realizados y remitidos a la DIGEIG
</t>
  </si>
  <si>
    <t xml:space="preserve">• Código de ética elaborado
• Código de ética actualizado
• Cantidad de códigos de ética distribuidos y cantidad de promociones realizadas 
</t>
  </si>
  <si>
    <t xml:space="preserve">• Cantidad de sensibilizaciones realizadas.   
• Cantidad de servidores sensibilizados.     
• Cantidad de casos detectados/cantidad de casos atendidos.
</t>
  </si>
  <si>
    <t xml:space="preserve">• Cantidad de sensibilizaciones realizadas.     
• Cantidad de servidores sensibilizados.
</t>
  </si>
  <si>
    <t>Un (1) informe anual realizado y remitido al Dpto. de Recursos Humanos y la DIGEIG.</t>
  </si>
  <si>
    <t>Un (1) informe anual realizado y remitido al Dpto. Administrativo/compras y la DIGEIG.</t>
  </si>
  <si>
    <t>Un (1) plan de trabajo validado por la DIGEIG.</t>
  </si>
  <si>
    <t>Actas de reuniones ordinarias realizadas.</t>
  </si>
  <si>
    <t>Cantidad de actividades asistidas.</t>
  </si>
  <si>
    <t>Actualizaciones notificadas a la DIGEIG.</t>
  </si>
  <si>
    <t>Reporte de ejecutorias; evidencia del seguimiento dado a dichas CEP o enlaces, según sea el caso.</t>
  </si>
  <si>
    <t xml:space="preserve">• Tabulación             
• Modelo de encuesta aplicada
</t>
  </si>
  <si>
    <t xml:space="preserve">• Hoja de registro de los participantes
• Convocatoria
• Fotos
• Correos 
</t>
  </si>
  <si>
    <t>• Fotos
• Capturas de pantalla de medios disponibles
• Hoja de registro de los participantes
• Convocatoria/ fotos/ Correos</t>
  </si>
  <si>
    <t>• Cuadro control de solicitudes recibidas y atendidas
• Correos/ circulares</t>
  </si>
  <si>
    <t xml:space="preserve">• Medios disponibles.  
• Cantidad y tipo de promociones realizadas.   </t>
  </si>
  <si>
    <t xml:space="preserve">• Hoja de registro de los participantes
• Convocatoria
• Fotos
• Correos </t>
  </si>
  <si>
    <t>Informes suscrito por los miembros de la CEP.</t>
  </si>
  <si>
    <t>• Promociones realizadas
• Hoja de registro de los participantes
• Convocatoria
• Fotos 
• Correos</t>
  </si>
  <si>
    <t>• Correos electrónicos 
• Circulares
• Afiches</t>
  </si>
  <si>
    <t>• Informe físico.
• Copia de acuse de recibo del informe firmado/sellado por la DIGEIG.</t>
  </si>
  <si>
    <t xml:space="preserve">• Código de ética elaborado y remitido a la DIGEIG
• Código de ética actualizado y remitido a la DIGEIG
• Hoja de acuse de recibido/Hoja de asistencia/correo electrónico Afiches/circulares
• Hoja de registro de los participantes/ convocatoria/ fotos / Correos
</t>
  </si>
  <si>
    <t>Hoja de registro de los participantes/ convocatoria/ fotos / Correos</t>
  </si>
  <si>
    <t>Cuadro control de los casos detectados.</t>
  </si>
  <si>
    <t>Un informe de resultados elaborado y remitido a la DIGEIG.</t>
  </si>
  <si>
    <t>Hoja de registro de los participantes/ convocatoria/ fotos / Correos.</t>
  </si>
  <si>
    <t>Un informe anual que contemple la verificación de los cuatro componentes recibido por el dpto. de recursos humanos y por la DIGEIG.</t>
  </si>
  <si>
    <t>Un informe anual recibido por el dpto. Administrativo/ compras y por la DIGEIG.</t>
  </si>
  <si>
    <t>Plan sometido y validado por la DIGEIG</t>
  </si>
  <si>
    <t>Doce (12) actas de reuniones ordinarias</t>
  </si>
  <si>
    <t>Fotos de los participantes/certificado de participacion</t>
  </si>
  <si>
    <t>Planillas actualizadas/acuse de recibo por parte de la DIGEIG</t>
  </si>
  <si>
    <t>Cantidad de CEP o enlaces existentes y en funcionamiento/ cantidad de dependencias en el interior del pais.</t>
  </si>
  <si>
    <t>Cantidad de Servidores en la institución:</t>
  </si>
  <si>
    <t xml:space="preserve">Cumplido </t>
  </si>
  <si>
    <t>Pendiente</t>
  </si>
  <si>
    <t>No Cumplido</t>
  </si>
  <si>
    <t>N/A</t>
  </si>
  <si>
    <t>Calificación Final</t>
  </si>
  <si>
    <t>Fecha de recepción del plan de Trabajo:</t>
  </si>
  <si>
    <t xml:space="preserve">• Código firmado en original.
• Correos electrónicos/ circulares/ afiches
• Informe de evaluación suscritos por los miembros de la CEP.
</t>
  </si>
  <si>
    <t>P</t>
  </si>
  <si>
    <t>No Aplica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</si>
  <si>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pública.</t>
  </si>
  <si>
    <t>T1</t>
  </si>
  <si>
    <t>T2</t>
  </si>
  <si>
    <t>T3</t>
  </si>
  <si>
    <t>T4</t>
  </si>
  <si>
    <t xml:space="preserve">Leyenda </t>
  </si>
  <si>
    <t>Trimestre 1 (enero, febrero, marzo)</t>
  </si>
  <si>
    <t>Trimestre 2 (abril, mayo, junio)</t>
  </si>
  <si>
    <t>Trimestre 3 (julio, agosto, septiembre)</t>
  </si>
  <si>
    <t>Trimestre 4 (octubre, noviembre, diciembre)</t>
  </si>
  <si>
    <t xml:space="preserve"> Ministerio de Energía y Minas</t>
  </si>
  <si>
    <t>T2,T3</t>
  </si>
  <si>
    <t>T2,T3,T4</t>
  </si>
  <si>
    <t>T1,T2,T3,T4</t>
  </si>
  <si>
    <t>PENDIENTE</t>
  </si>
  <si>
    <t>T2,T4</t>
  </si>
  <si>
    <t>T3,T4</t>
  </si>
  <si>
    <t>Tecnico Evaluador: Yaritza Pérez</t>
  </si>
  <si>
    <t>Codigo de etica remitido al Ministro para fines de revisión y aprobación.</t>
  </si>
  <si>
    <t>n/a</t>
  </si>
  <si>
    <t>RESUMEN DE RESULTADOS</t>
  </si>
  <si>
    <t xml:space="preserve">NO. </t>
  </si>
  <si>
    <t>ACTIVIDADES</t>
  </si>
  <si>
    <t>NIVEL DE CUMPLIMIENTO</t>
  </si>
  <si>
    <t xml:space="preserve">PUNTUACION </t>
  </si>
  <si>
    <t>Referencia</t>
  </si>
  <si>
    <t xml:space="preserve"> CUMPLIDAS</t>
  </si>
  <si>
    <t>PARCIALES</t>
  </si>
  <si>
    <t>PENDIENTES</t>
  </si>
  <si>
    <t>NO CUMPLIDAS</t>
  </si>
  <si>
    <t>1-5</t>
  </si>
  <si>
    <t>6-8</t>
  </si>
  <si>
    <t>9-15</t>
  </si>
  <si>
    <t>Penalidad por tardanza</t>
  </si>
  <si>
    <t>16-20</t>
  </si>
  <si>
    <t>TOTALES POR PONDERACIONES</t>
  </si>
  <si>
    <t>TOTAL PORCENTAJES</t>
  </si>
  <si>
    <t>TOTAL PUNTOS ACUMULADOS</t>
  </si>
  <si>
    <t>*ESTAS PONDERACIONES CONTEMPLAN LOS LITERALES DE CADA ACTIVIDAD*</t>
  </si>
  <si>
    <r>
      <t>a)</t>
    </r>
    <r>
      <rPr>
        <u/>
        <sz val="16"/>
        <color theme="1"/>
        <rFont val="Times New Roman"/>
        <family val="1"/>
      </rPr>
      <t xml:space="preserve">      </t>
    </r>
    <r>
      <rPr>
        <u/>
        <sz val="16"/>
        <color theme="1"/>
        <rFont val="Calibri"/>
        <family val="2"/>
        <scheme val="minor"/>
      </rPr>
      <t>Gestionar la firma de los funcionarios nombrados por decreto; si aplica.</t>
    </r>
  </si>
  <si>
    <r>
      <t>b)</t>
    </r>
    <r>
      <rPr>
        <u/>
        <sz val="16"/>
        <color theme="1"/>
        <rFont val="Times New Roman"/>
        <family val="1"/>
      </rPr>
      <t xml:space="preserve">      </t>
    </r>
    <r>
      <rPr>
        <u/>
        <sz val="16"/>
        <color theme="1"/>
        <rFont val="Calibri"/>
        <family val="2"/>
        <scheme val="minor"/>
      </rPr>
      <t>Promover el contenido de las pautas éticas entre los funcionarios firmantes.</t>
    </r>
  </si>
  <si>
    <r>
      <t>c) Evaluar la gestión de los firmantes en base al contenido de los códigos de pautas éticas</t>
    </r>
    <r>
      <rPr>
        <b/>
        <u/>
        <sz val="16"/>
        <color rgb="FFFF0000"/>
        <rFont val="Calibri"/>
        <family val="2"/>
        <scheme val="minor"/>
      </rPr>
      <t xml:space="preserve">  </t>
    </r>
  </si>
  <si>
    <r>
      <t>b)</t>
    </r>
    <r>
      <rPr>
        <sz val="16"/>
        <color theme="1"/>
        <rFont val="Times New Roman"/>
        <family val="1"/>
      </rPr>
      <t> </t>
    </r>
    <r>
      <rPr>
        <sz val="16"/>
        <color theme="1"/>
        <rFont val="Calibri"/>
        <family val="2"/>
        <scheme val="minor"/>
      </rPr>
      <t xml:space="preserve">Actualización del código de ética institucional; si aplica. </t>
    </r>
  </si>
  <si>
    <r>
      <t xml:space="preserve">d) </t>
    </r>
    <r>
      <rPr>
        <u/>
        <sz val="16"/>
        <color theme="1"/>
        <rFont val="Times New Roman"/>
        <family val="1"/>
      </rPr>
      <t> </t>
    </r>
    <r>
      <rPr>
        <u/>
        <sz val="16"/>
        <color theme="1"/>
        <rFont val="Calibri"/>
        <family val="2"/>
        <scheme val="minor"/>
      </rPr>
      <t>Sensibilizar al personal sobre la filosofía institucional, misión, visión y valores institucionales.</t>
    </r>
  </si>
  <si>
    <t>Calificación parcial por ser una actividad continua</t>
  </si>
  <si>
    <t>Favor rellenar los campos sobre la realización de esta actividad. No podemos evaluar la misma sin las informaciones correspondientes. Y presentar las evidencias correspondientes. Ustedes indican la cantidad de ''0'' actividades realizadas sobre este particular.</t>
  </si>
  <si>
    <t>Correo enviado a todo el personal. Informacion incluida en las pizarras electronicas, de forma permanente</t>
  </si>
  <si>
    <t xml:space="preserve">Instalacion Buzones </t>
  </si>
  <si>
    <t>correo electronico</t>
  </si>
  <si>
    <t>Seguimiento directo con los fundionarios de nuevo ingreso (2). Codigo pautas firmado y enviado a DIGEIG</t>
  </si>
  <si>
    <t>Actividad actualmente en proceso</t>
  </si>
  <si>
    <t>Version final del Codigo de etica remitido al Ministro para su aprobación. En proceso de firma</t>
  </si>
  <si>
    <t>Seguimiento directo con la OAI. Todos los funcionarios realizaron su declaracion jurada</t>
  </si>
  <si>
    <t>No se han recibido denuncias.</t>
  </si>
  <si>
    <t xml:space="preserve">27-04-2018  / 24-05-2018  /  28-06-2018 </t>
  </si>
  <si>
    <t>Hasta el momento no se ha registrado ningun cambio que notificar a la DIGEIG. Se envio planilla actualizada el 6-6-2018</t>
  </si>
  <si>
    <t>Se informo via correo la disponibilidad de la cuenta de  correo electronico de la comision y de los buzones instalados, para realizar denuncias.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</si>
</sst>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([$€]* #,##0.00_);_([$€]* \(#,##0.00\);_([$€]* &quot;-&quot;??_);_(@_)"/>
    <numFmt numFmtId="168" formatCode="[$-C0A]mmmm\-yy;@"/>
    <numFmt numFmtId="169" formatCode="[$-C0A]d\-mmm\-yyyy;@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u/>
      <sz val="16"/>
      <name val="Arial"/>
      <family val="2"/>
    </font>
    <font>
      <b/>
      <u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6"/>
      <name val="Calibri"/>
      <family val="2"/>
      <scheme val="minor"/>
    </font>
    <font>
      <u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name val="Arial"/>
      <family val="2"/>
    </font>
    <font>
      <i/>
      <u/>
      <sz val="16"/>
      <name val="Arial"/>
      <family val="2"/>
    </font>
    <font>
      <b/>
      <sz val="16"/>
      <color theme="0"/>
      <name val="Arial"/>
      <family val="2"/>
    </font>
    <font>
      <b/>
      <u/>
      <sz val="16"/>
      <color theme="0"/>
      <name val="Arial"/>
      <family val="2"/>
    </font>
    <font>
      <u/>
      <sz val="16"/>
      <color theme="1"/>
      <name val="Arial"/>
      <family val="2"/>
    </font>
    <font>
      <b/>
      <sz val="16"/>
      <color rgb="FFFF0000"/>
      <name val="Arial"/>
      <family val="2"/>
    </font>
    <font>
      <b/>
      <u/>
      <sz val="16"/>
      <color rgb="FFFF0000"/>
      <name val="Arial"/>
      <family val="2"/>
    </font>
    <font>
      <u/>
      <sz val="16"/>
      <color theme="1"/>
      <name val="Calibri"/>
      <family val="2"/>
      <scheme val="minor"/>
    </font>
    <font>
      <sz val="16"/>
      <color rgb="FFFF0000"/>
      <name val="Calibri"/>
      <family val="2"/>
    </font>
    <font>
      <sz val="16"/>
      <color rgb="FFFF0000"/>
      <name val="Arial"/>
      <family val="2"/>
    </font>
    <font>
      <b/>
      <sz val="16"/>
      <color rgb="FF000000"/>
      <name val="Calibri"/>
      <family val="2"/>
    </font>
    <font>
      <sz val="16"/>
      <color rgb="FFFF0000"/>
      <name val="Calibri"/>
      <family val="2"/>
      <scheme val="minor"/>
    </font>
    <font>
      <sz val="16"/>
      <color theme="0" tint="-0.249977111117893"/>
      <name val="Calibri"/>
      <family val="2"/>
    </font>
    <font>
      <u/>
      <sz val="16"/>
      <color theme="1"/>
      <name val="Times New Roman"/>
      <family val="1"/>
    </font>
    <font>
      <sz val="16"/>
      <color theme="0" tint="-0.249977111117893"/>
      <name val="Arial"/>
      <family val="2"/>
    </font>
    <font>
      <b/>
      <u/>
      <sz val="16"/>
      <color rgb="FFFF0000"/>
      <name val="Calibri"/>
      <family val="2"/>
      <scheme val="minor"/>
    </font>
    <font>
      <sz val="16"/>
      <color theme="1"/>
      <name val="Times New Roman"/>
      <family val="1"/>
    </font>
    <font>
      <u/>
      <sz val="16"/>
      <name val="Arial"/>
      <family val="2"/>
    </font>
    <font>
      <b/>
      <sz val="14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8F5F8"/>
        <bgColor rgb="FFE8F5F8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/>
      <diagonal/>
    </border>
    <border>
      <left/>
      <right style="medium">
        <color indexed="64"/>
      </right>
      <top/>
      <bottom/>
      <diagonal/>
    </border>
  </borders>
  <cellStyleXfs count="8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7" fillId="0" borderId="0"/>
    <xf numFmtId="0" fontId="1" fillId="0" borderId="0"/>
    <xf numFmtId="9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8" fillId="0" borderId="0" applyNumberFormat="0" applyFont="0" applyBorder="0" applyProtection="0"/>
    <xf numFmtId="0" fontId="1" fillId="0" borderId="0"/>
    <xf numFmtId="0" fontId="8" fillId="0" borderId="0" applyNumberFormat="0" applyFont="0" applyBorder="0" applyProtection="0"/>
    <xf numFmtId="0" fontId="9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9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Border="0" applyProtection="0"/>
    <xf numFmtId="0" fontId="1" fillId="0" borderId="0"/>
    <xf numFmtId="0" fontId="8" fillId="0" borderId="0" applyNumberFormat="0" applyFont="0" applyBorder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2" fillId="0" borderId="0" applyFont="0" applyFill="0" applyBorder="0" applyAlignment="0" applyProtection="0"/>
  </cellStyleXfs>
  <cellXfs count="380">
    <xf numFmtId="0" fontId="0" fillId="0" borderId="0" xfId="0"/>
    <xf numFmtId="0" fontId="10" fillId="2" borderId="0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top"/>
    </xf>
    <xf numFmtId="0" fontId="5" fillId="11" borderId="36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 applyProtection="1">
      <alignment horizontal="center" vertical="center" wrapText="1"/>
    </xf>
    <xf numFmtId="0" fontId="11" fillId="0" borderId="0" xfId="0" applyFont="1"/>
    <xf numFmtId="0" fontId="13" fillId="14" borderId="1" xfId="0" applyFont="1" applyFill="1" applyBorder="1" applyAlignment="1">
      <alignment horizontal="center" vertical="center" wrapText="1"/>
    </xf>
    <xf numFmtId="168" fontId="14" fillId="2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3" fillId="16" borderId="1" xfId="0" applyFont="1" applyFill="1" applyBorder="1" applyAlignment="1" applyProtection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/>
    </xf>
    <xf numFmtId="0" fontId="3" fillId="16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4" borderId="32" xfId="1" applyFont="1" applyFill="1" applyBorder="1" applyAlignment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2" fontId="3" fillId="4" borderId="17" xfId="1" applyNumberFormat="1" applyFont="1" applyFill="1" applyBorder="1" applyAlignment="1">
      <alignment horizontal="center" vertical="center" wrapText="1"/>
    </xf>
    <xf numFmtId="0" fontId="13" fillId="14" borderId="3" xfId="0" applyFont="1" applyFill="1" applyBorder="1" applyAlignment="1">
      <alignment horizontal="center" vertical="center" wrapText="1"/>
    </xf>
    <xf numFmtId="0" fontId="0" fillId="2" borderId="0" xfId="0" applyFill="1"/>
    <xf numFmtId="0" fontId="22" fillId="6" borderId="56" xfId="4" applyFont="1" applyFill="1" applyBorder="1" applyAlignment="1">
      <alignment horizontal="center" vertical="center" wrapText="1"/>
    </xf>
    <xf numFmtId="0" fontId="22" fillId="7" borderId="9" xfId="4" applyFont="1" applyFill="1" applyBorder="1" applyAlignment="1">
      <alignment horizontal="center" vertical="center" wrapText="1"/>
    </xf>
    <xf numFmtId="0" fontId="22" fillId="18" borderId="9" xfId="4" applyFont="1" applyFill="1" applyBorder="1" applyAlignment="1">
      <alignment horizontal="center" vertical="center" wrapText="1"/>
    </xf>
    <xf numFmtId="0" fontId="22" fillId="8" borderId="22" xfId="4" applyFont="1" applyFill="1" applyBorder="1" applyAlignment="1">
      <alignment horizontal="center" vertical="center" wrapText="1"/>
    </xf>
    <xf numFmtId="0" fontId="22" fillId="0" borderId="47" xfId="4" applyFont="1" applyFill="1" applyBorder="1" applyAlignment="1">
      <alignment horizontal="center" vertical="center" wrapText="1"/>
    </xf>
    <xf numFmtId="0" fontId="1" fillId="0" borderId="12" xfId="4" applyFont="1" applyBorder="1" applyAlignment="1">
      <alignment horizontal="center" vertical="center"/>
    </xf>
    <xf numFmtId="0" fontId="1" fillId="0" borderId="59" xfId="4" applyFont="1" applyBorder="1" applyAlignment="1">
      <alignment horizontal="center" vertical="center" wrapText="1"/>
    </xf>
    <xf numFmtId="0" fontId="1" fillId="0" borderId="3" xfId="4" applyFont="1" applyBorder="1" applyAlignment="1">
      <alignment horizontal="center" vertical="center" wrapText="1"/>
    </xf>
    <xf numFmtId="0" fontId="1" fillId="0" borderId="30" xfId="4" applyFont="1" applyBorder="1" applyAlignment="1">
      <alignment horizontal="center" vertical="center" wrapText="1"/>
    </xf>
    <xf numFmtId="0" fontId="1" fillId="0" borderId="7" xfId="4" applyFont="1" applyBorder="1" applyAlignment="1">
      <alignment horizontal="center" vertical="center"/>
    </xf>
    <xf numFmtId="0" fontId="1" fillId="0" borderId="24" xfId="4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0" fontId="22" fillId="3" borderId="21" xfId="4" applyFont="1" applyFill="1" applyBorder="1" applyAlignment="1">
      <alignment horizontal="center" vertical="center"/>
    </xf>
    <xf numFmtId="0" fontId="22" fillId="3" borderId="1" xfId="4" applyFont="1" applyFill="1" applyBorder="1" applyAlignment="1">
      <alignment horizontal="center" vertical="center" wrapText="1"/>
    </xf>
    <xf numFmtId="9" fontId="22" fillId="19" borderId="59" xfId="83" applyFont="1" applyFill="1" applyBorder="1" applyAlignment="1">
      <alignment horizontal="center" vertical="center"/>
    </xf>
    <xf numFmtId="9" fontId="22" fillId="19" borderId="3" xfId="83" applyFont="1" applyFill="1" applyBorder="1" applyAlignment="1">
      <alignment horizontal="center" vertical="center"/>
    </xf>
    <xf numFmtId="9" fontId="22" fillId="19" borderId="30" xfId="83" applyFont="1" applyFill="1" applyBorder="1" applyAlignment="1">
      <alignment horizontal="center" vertical="center" wrapText="1"/>
    </xf>
    <xf numFmtId="9" fontId="22" fillId="19" borderId="3" xfId="83" applyFont="1" applyFill="1" applyBorder="1" applyAlignment="1">
      <alignment horizontal="center" vertical="center" wrapText="1"/>
    </xf>
    <xf numFmtId="9" fontId="22" fillId="19" borderId="3" xfId="4" applyNumberFormat="1" applyFont="1" applyFill="1" applyBorder="1" applyAlignment="1">
      <alignment horizontal="center" vertical="center" wrapText="1"/>
    </xf>
    <xf numFmtId="2" fontId="22" fillId="19" borderId="44" xfId="83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17" fillId="0" borderId="0" xfId="0" applyFont="1"/>
    <xf numFmtId="0" fontId="3" fillId="2" borderId="0" xfId="0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vertical="top"/>
    </xf>
    <xf numFmtId="0" fontId="23" fillId="2" borderId="0" xfId="0" applyFont="1" applyFill="1" applyBorder="1" applyAlignment="1" applyProtection="1">
      <alignment horizontal="center" vertical="center"/>
    </xf>
    <xf numFmtId="168" fontId="23" fillId="2" borderId="0" xfId="0" applyNumberFormat="1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14" borderId="27" xfId="0" applyFont="1" applyFill="1" applyBorder="1" applyAlignment="1" applyProtection="1">
      <alignment horizontal="center" vertical="center" wrapText="1"/>
      <protection locked="0"/>
    </xf>
    <xf numFmtId="0" fontId="34" fillId="17" borderId="1" xfId="82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6" fillId="15" borderId="1" xfId="0" applyFont="1" applyFill="1" applyBorder="1" applyAlignment="1" applyProtection="1">
      <alignment horizontal="center" vertical="center" wrapText="1"/>
      <protection locked="0"/>
    </xf>
    <xf numFmtId="0" fontId="16" fillId="14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>
      <alignment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25" fillId="0" borderId="39" xfId="0" applyFont="1" applyBorder="1" applyAlignment="1">
      <alignment horizontal="center" vertical="center" wrapText="1"/>
    </xf>
    <xf numFmtId="0" fontId="16" fillId="15" borderId="2" xfId="0" applyFont="1" applyFill="1" applyBorder="1" applyAlignment="1" applyProtection="1">
      <alignment horizontal="center" vertical="center" wrapText="1"/>
      <protection locked="0"/>
    </xf>
    <xf numFmtId="0" fontId="35" fillId="14" borderId="2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17" fillId="0" borderId="31" xfId="0" applyFont="1" applyBorder="1"/>
    <xf numFmtId="0" fontId="16" fillId="0" borderId="13" xfId="0" applyFont="1" applyBorder="1" applyAlignment="1" applyProtection="1">
      <alignment horizontal="center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25" fillId="14" borderId="3" xfId="0" applyFont="1" applyFill="1" applyBorder="1" applyAlignment="1">
      <alignment horizontal="center" vertical="center" wrapText="1"/>
    </xf>
    <xf numFmtId="0" fontId="25" fillId="14" borderId="14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left" vertical="center" wrapText="1"/>
    </xf>
    <xf numFmtId="0" fontId="25" fillId="14" borderId="31" xfId="0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  <xf numFmtId="0" fontId="25" fillId="14" borderId="9" xfId="0" applyFont="1" applyFill="1" applyBorder="1" applyAlignment="1">
      <alignment horizontal="center" vertical="center" wrapText="1"/>
    </xf>
    <xf numFmtId="0" fontId="25" fillId="14" borderId="4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7" fillId="0" borderId="0" xfId="0" applyFont="1" applyBorder="1"/>
    <xf numFmtId="0" fontId="25" fillId="0" borderId="3" xfId="0" applyFont="1" applyBorder="1" applyAlignment="1">
      <alignment horizontal="left" vertical="center" wrapText="1"/>
    </xf>
    <xf numFmtId="0" fontId="16" fillId="14" borderId="3" xfId="0" applyFont="1" applyFill="1" applyBorder="1" applyAlignment="1" applyProtection="1">
      <alignment horizontal="center" vertical="center" wrapText="1"/>
      <protection locked="0"/>
    </xf>
    <xf numFmtId="0" fontId="16" fillId="14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17" fillId="15" borderId="1" xfId="0" applyFont="1" applyFill="1" applyBorder="1" applyAlignment="1" applyProtection="1">
      <alignment horizontal="center" vertical="center" wrapText="1"/>
      <protection locked="0"/>
    </xf>
    <xf numFmtId="0" fontId="16" fillId="14" borderId="1" xfId="0" applyFont="1" applyFill="1" applyBorder="1" applyAlignment="1">
      <alignment horizontal="center" vertical="center" wrapText="1"/>
    </xf>
    <xf numFmtId="0" fontId="16" fillId="0" borderId="31" xfId="0" applyFont="1" applyBorder="1" applyAlignment="1" applyProtection="1">
      <alignment horizontal="center" vertical="center" wrapText="1"/>
    </xf>
    <xf numFmtId="0" fontId="16" fillId="14" borderId="31" xfId="0" applyFont="1" applyFill="1" applyBorder="1" applyAlignment="1" applyProtection="1">
      <alignment horizontal="center" vertical="center" wrapText="1"/>
      <protection locked="0"/>
    </xf>
    <xf numFmtId="0" fontId="16" fillId="14" borderId="31" xfId="0" applyFont="1" applyFill="1" applyBorder="1" applyAlignment="1">
      <alignment horizontal="left" vertical="center" wrapText="1"/>
    </xf>
    <xf numFmtId="0" fontId="16" fillId="0" borderId="42" xfId="0" applyFont="1" applyBorder="1" applyAlignment="1" applyProtection="1">
      <alignment horizontal="center" vertical="center" wrapText="1"/>
    </xf>
    <xf numFmtId="0" fontId="33" fillId="0" borderId="43" xfId="0" applyFont="1" applyBorder="1" applyAlignment="1">
      <alignment horizontal="justify" vertical="center" wrapText="1"/>
    </xf>
    <xf numFmtId="0" fontId="3" fillId="0" borderId="8" xfId="0" applyFont="1" applyBorder="1" applyAlignment="1" applyProtection="1">
      <alignment horizontal="center" vertical="top" wrapText="1"/>
    </xf>
    <xf numFmtId="0" fontId="16" fillId="15" borderId="8" xfId="0" applyFont="1" applyFill="1" applyBorder="1" applyAlignment="1" applyProtection="1">
      <alignment vertical="center" wrapText="1"/>
    </xf>
    <xf numFmtId="0" fontId="16" fillId="15" borderId="8" xfId="0" applyFont="1" applyFill="1" applyBorder="1" applyAlignment="1" applyProtection="1">
      <alignment horizontal="center" vertical="center" wrapText="1"/>
    </xf>
    <xf numFmtId="0" fontId="16" fillId="14" borderId="8" xfId="0" applyFont="1" applyFill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0" fillId="0" borderId="4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15" borderId="4" xfId="0" applyFont="1" applyFill="1" applyBorder="1" applyAlignment="1" applyProtection="1">
      <alignment horizontal="center" vertical="center" wrapText="1"/>
    </xf>
    <xf numFmtId="0" fontId="16" fillId="14" borderId="4" xfId="0" applyFont="1" applyFill="1" applyBorder="1" applyAlignment="1" applyProtection="1">
      <alignment horizontal="center" vertical="center" wrapText="1"/>
    </xf>
    <xf numFmtId="0" fontId="16" fillId="0" borderId="30" xfId="0" applyFont="1" applyBorder="1" applyAlignment="1" applyProtection="1">
      <alignment horizontal="center" vertical="center" wrapText="1"/>
    </xf>
    <xf numFmtId="0" fontId="16" fillId="14" borderId="3" xfId="0" applyFont="1" applyFill="1" applyBorder="1" applyAlignment="1" applyProtection="1">
      <alignment horizontal="center" vertical="center" wrapText="1"/>
    </xf>
    <xf numFmtId="0" fontId="33" fillId="0" borderId="4" xfId="0" applyFont="1" applyBorder="1" applyAlignment="1">
      <alignment horizontal="justify" vertical="center" wrapText="1"/>
    </xf>
    <xf numFmtId="0" fontId="3" fillId="0" borderId="31" xfId="0" applyFont="1" applyBorder="1" applyAlignment="1" applyProtection="1">
      <alignment horizontal="center" vertical="top" wrapText="1"/>
    </xf>
    <xf numFmtId="0" fontId="16" fillId="0" borderId="51" xfId="0" applyFont="1" applyBorder="1" applyAlignment="1" applyProtection="1">
      <alignment horizontal="center" vertical="center" wrapText="1"/>
    </xf>
    <xf numFmtId="0" fontId="16" fillId="15" borderId="52" xfId="0" applyFont="1" applyFill="1" applyBorder="1" applyAlignment="1" applyProtection="1">
      <alignment horizontal="center" vertical="center" wrapText="1"/>
    </xf>
    <xf numFmtId="0" fontId="33" fillId="0" borderId="41" xfId="0" applyFont="1" applyBorder="1" applyAlignment="1">
      <alignment horizontal="left" vertical="center" wrapText="1"/>
    </xf>
    <xf numFmtId="14" fontId="16" fillId="15" borderId="4" xfId="0" applyNumberFormat="1" applyFont="1" applyFill="1" applyBorder="1" applyAlignment="1" applyProtection="1">
      <alignment horizontal="center" vertical="center" wrapText="1"/>
    </xf>
    <xf numFmtId="0" fontId="16" fillId="14" borderId="31" xfId="0" applyFont="1" applyFill="1" applyBorder="1" applyAlignment="1">
      <alignment horizontal="center" vertical="center" wrapText="1"/>
    </xf>
    <xf numFmtId="0" fontId="16" fillId="15" borderId="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5" fillId="14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15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top" wrapText="1"/>
    </xf>
    <xf numFmtId="0" fontId="25" fillId="0" borderId="4" xfId="0" applyFont="1" applyBorder="1" applyAlignment="1">
      <alignment horizontal="justify" vertical="center" wrapText="1"/>
    </xf>
    <xf numFmtId="0" fontId="40" fillId="0" borderId="4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16" fillId="15" borderId="4" xfId="0" applyFont="1" applyFill="1" applyBorder="1" applyAlignment="1">
      <alignment horizontal="center" vertical="center" wrapText="1"/>
    </xf>
    <xf numFmtId="0" fontId="16" fillId="14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1" xfId="0" applyNumberFormat="1" applyFont="1" applyBorder="1" applyAlignment="1">
      <alignment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5" fillId="14" borderId="1" xfId="0" applyFont="1" applyFill="1" applyBorder="1" applyAlignment="1">
      <alignment horizontal="left" vertical="center" wrapText="1"/>
    </xf>
    <xf numFmtId="17" fontId="16" fillId="15" borderId="1" xfId="0" applyNumberFormat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vertical="center" wrapText="1"/>
    </xf>
    <xf numFmtId="0" fontId="18" fillId="4" borderId="17" xfId="1" applyFont="1" applyFill="1" applyBorder="1" applyAlignment="1">
      <alignment vertical="center" wrapText="1"/>
    </xf>
    <xf numFmtId="0" fontId="3" fillId="4" borderId="17" xfId="1" applyFont="1" applyFill="1" applyBorder="1" applyAlignment="1">
      <alignment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8" xfId="0" applyFont="1" applyBorder="1" applyAlignment="1" applyProtection="1">
      <alignment horizontal="center" vertical="center" wrapText="1"/>
    </xf>
    <xf numFmtId="0" fontId="35" fillId="14" borderId="1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4" fillId="14" borderId="26" xfId="0" applyFont="1" applyFill="1" applyBorder="1" applyAlignment="1" applyProtection="1">
      <alignment horizontal="center" vertical="center" wrapText="1"/>
      <protection locked="0"/>
    </xf>
    <xf numFmtId="0" fontId="21" fillId="14" borderId="3" xfId="0" applyFont="1" applyFill="1" applyBorder="1" applyAlignment="1">
      <alignment horizontal="center" vertical="center" wrapText="1"/>
    </xf>
    <xf numFmtId="0" fontId="37" fillId="14" borderId="14" xfId="0" applyFont="1" applyFill="1" applyBorder="1" applyAlignment="1">
      <alignment horizontal="left" vertical="center" wrapText="1"/>
    </xf>
    <xf numFmtId="0" fontId="25" fillId="14" borderId="1" xfId="0" applyFont="1" applyFill="1" applyBorder="1" applyAlignment="1">
      <alignment horizontal="center" vertical="center" wrapText="1"/>
    </xf>
    <xf numFmtId="0" fontId="25" fillId="14" borderId="2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 applyProtection="1">
      <alignment vertical="center" wrapText="1"/>
    </xf>
    <xf numFmtId="0" fontId="16" fillId="15" borderId="1" xfId="0" applyFont="1" applyFill="1" applyBorder="1" applyAlignment="1" applyProtection="1">
      <alignment horizontal="center" vertical="center" wrapText="1"/>
    </xf>
    <xf numFmtId="0" fontId="13" fillId="14" borderId="1" xfId="0" applyFont="1" applyFill="1" applyBorder="1" applyAlignment="1" applyProtection="1">
      <alignment horizontal="center" vertical="center" wrapText="1"/>
    </xf>
    <xf numFmtId="0" fontId="16" fillId="14" borderId="1" xfId="0" applyFont="1" applyFill="1" applyBorder="1" applyAlignment="1" applyProtection="1">
      <alignment horizontal="center" vertical="center" wrapText="1"/>
    </xf>
    <xf numFmtId="0" fontId="35" fillId="15" borderId="1" xfId="0" applyFont="1" applyFill="1" applyBorder="1" applyAlignment="1" applyProtection="1">
      <alignment horizontal="center" vertical="center" wrapText="1"/>
      <protection locked="0"/>
    </xf>
    <xf numFmtId="0" fontId="35" fillId="15" borderId="1" xfId="0" applyFont="1" applyFill="1" applyBorder="1" applyAlignment="1" applyProtection="1">
      <alignment horizontal="center" vertical="center" wrapText="1"/>
    </xf>
    <xf numFmtId="0" fontId="35" fillId="15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14" fontId="37" fillId="15" borderId="1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15" borderId="4" xfId="0" applyFont="1" applyFill="1" applyBorder="1" applyAlignment="1" applyProtection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1" xfId="0" applyFont="1" applyBorder="1" applyAlignment="1" applyProtection="1">
      <alignment horizontal="center" vertical="center" wrapText="1"/>
    </xf>
    <xf numFmtId="0" fontId="16" fillId="14" borderId="31" xfId="0" applyFont="1" applyFill="1" applyBorder="1" applyAlignment="1">
      <alignment horizontal="center" vertical="center" wrapText="1"/>
    </xf>
    <xf numFmtId="0" fontId="16" fillId="14" borderId="4" xfId="0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horizontal="center" vertical="center" wrapText="1"/>
    </xf>
    <xf numFmtId="0" fontId="3" fillId="14" borderId="31" xfId="0" applyFont="1" applyFill="1" applyBorder="1" applyAlignment="1" applyProtection="1">
      <alignment horizontal="center" vertical="center" wrapText="1"/>
    </xf>
    <xf numFmtId="0" fontId="3" fillId="14" borderId="4" xfId="0" applyFont="1" applyFill="1" applyBorder="1" applyAlignment="1" applyProtection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13" fillId="14" borderId="3" xfId="0" applyFont="1" applyFill="1" applyBorder="1" applyAlignment="1">
      <alignment horizontal="center" vertical="center" wrapText="1"/>
    </xf>
    <xf numFmtId="0" fontId="16" fillId="0" borderId="31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3" fillId="14" borderId="31" xfId="0" applyFont="1" applyFill="1" applyBorder="1" applyAlignment="1" applyProtection="1">
      <alignment horizontal="center" vertical="center" wrapText="1"/>
    </xf>
    <xf numFmtId="0" fontId="13" fillId="14" borderId="4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32" xfId="1" applyFont="1" applyFill="1" applyBorder="1" applyAlignment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top"/>
    </xf>
    <xf numFmtId="0" fontId="27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top"/>
    </xf>
    <xf numFmtId="0" fontId="18" fillId="2" borderId="0" xfId="0" applyFont="1" applyFill="1" applyBorder="1" applyAlignment="1" applyProtection="1">
      <alignment horizontal="center" vertical="top"/>
    </xf>
    <xf numFmtId="0" fontId="3" fillId="2" borderId="26" xfId="0" applyFont="1" applyFill="1" applyBorder="1" applyAlignment="1" applyProtection="1">
      <alignment horizontal="left" vertical="center"/>
    </xf>
    <xf numFmtId="0" fontId="18" fillId="2" borderId="27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/>
    </xf>
    <xf numFmtId="0" fontId="3" fillId="2" borderId="35" xfId="0" applyFont="1" applyFill="1" applyBorder="1" applyAlignment="1" applyProtection="1">
      <alignment horizontal="left" vertical="center"/>
    </xf>
    <xf numFmtId="0" fontId="28" fillId="9" borderId="15" xfId="0" applyFont="1" applyFill="1" applyBorder="1" applyAlignment="1">
      <alignment horizontal="center" vertical="center" wrapText="1"/>
    </xf>
    <xf numFmtId="0" fontId="29" fillId="9" borderId="28" xfId="0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 wrapText="1"/>
    </xf>
    <xf numFmtId="0" fontId="28" fillId="9" borderId="45" xfId="0" applyFont="1" applyFill="1" applyBorder="1" applyAlignment="1">
      <alignment horizontal="center" vertical="center" wrapText="1"/>
    </xf>
    <xf numFmtId="0" fontId="28" fillId="9" borderId="18" xfId="1" applyFont="1" applyFill="1" applyBorder="1" applyAlignment="1">
      <alignment horizontal="center" vertical="center" wrapText="1"/>
    </xf>
    <xf numFmtId="0" fontId="28" fillId="9" borderId="19" xfId="1" applyFont="1" applyFill="1" applyBorder="1" applyAlignment="1">
      <alignment horizontal="center" vertical="center" wrapText="1"/>
    </xf>
    <xf numFmtId="0" fontId="28" fillId="9" borderId="38" xfId="1" applyFont="1" applyFill="1" applyBorder="1" applyAlignment="1">
      <alignment horizontal="center" vertical="center" wrapText="1"/>
    </xf>
    <xf numFmtId="169" fontId="16" fillId="2" borderId="5" xfId="0" applyNumberFormat="1" applyFont="1" applyFill="1" applyBorder="1" applyAlignment="1" applyProtection="1">
      <alignment horizontal="center" vertical="center"/>
    </xf>
    <xf numFmtId="169" fontId="16" fillId="2" borderId="6" xfId="0" applyNumberFormat="1" applyFont="1" applyFill="1" applyBorder="1" applyAlignment="1" applyProtection="1">
      <alignment horizontal="center" vertical="center"/>
    </xf>
    <xf numFmtId="169" fontId="16" fillId="2" borderId="36" xfId="0" applyNumberFormat="1" applyFont="1" applyFill="1" applyBorder="1" applyAlignment="1" applyProtection="1">
      <alignment horizontal="center" vertical="center"/>
    </xf>
    <xf numFmtId="0" fontId="3" fillId="4" borderId="28" xfId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3" fillId="14" borderId="3" xfId="0" applyFont="1" applyFill="1" applyBorder="1" applyAlignment="1" applyProtection="1">
      <alignment horizontal="center" vertical="center" wrapText="1"/>
    </xf>
    <xf numFmtId="0" fontId="16" fillId="14" borderId="31" xfId="0" applyFont="1" applyFill="1" applyBorder="1" applyAlignment="1" applyProtection="1">
      <alignment horizontal="center" vertical="center" wrapText="1"/>
    </xf>
    <xf numFmtId="0" fontId="16" fillId="14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3" fillId="4" borderId="50" xfId="1" applyFont="1" applyFill="1" applyBorder="1" applyAlignment="1">
      <alignment horizontal="center" vertical="center" wrapText="1"/>
    </xf>
    <xf numFmtId="0" fontId="3" fillId="4" borderId="46" xfId="1" applyFont="1" applyFill="1" applyBorder="1" applyAlignment="1">
      <alignment horizontal="center" vertical="center" wrapText="1"/>
    </xf>
    <xf numFmtId="0" fontId="3" fillId="4" borderId="47" xfId="1" applyFont="1" applyFill="1" applyBorder="1" applyAlignment="1">
      <alignment horizontal="center" vertical="center" wrapText="1"/>
    </xf>
    <xf numFmtId="0" fontId="21" fillId="14" borderId="31" xfId="0" applyFont="1" applyFill="1" applyBorder="1" applyAlignment="1">
      <alignment horizontal="center" vertical="center" wrapText="1"/>
    </xf>
    <xf numFmtId="0" fontId="21" fillId="14" borderId="3" xfId="0" applyFont="1" applyFill="1" applyBorder="1" applyAlignment="1">
      <alignment horizontal="center" vertical="center" wrapText="1"/>
    </xf>
    <xf numFmtId="0" fontId="37" fillId="14" borderId="11" xfId="0" applyFont="1" applyFill="1" applyBorder="1" applyAlignment="1">
      <alignment horizontal="center" vertical="center" wrapText="1"/>
    </xf>
    <xf numFmtId="0" fontId="37" fillId="14" borderId="1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left" vertical="center"/>
    </xf>
    <xf numFmtId="0" fontId="3" fillId="2" borderId="38" xfId="0" applyFont="1" applyFill="1" applyBorder="1" applyAlignment="1" applyProtection="1">
      <alignment horizontal="left" vertical="center"/>
    </xf>
    <xf numFmtId="0" fontId="16" fillId="2" borderId="5" xfId="0" applyNumberFormat="1" applyFont="1" applyFill="1" applyBorder="1" applyAlignment="1" applyProtection="1">
      <alignment horizontal="center" vertical="center"/>
    </xf>
    <xf numFmtId="0" fontId="16" fillId="2" borderId="6" xfId="0" applyNumberFormat="1" applyFont="1" applyFill="1" applyBorder="1" applyAlignment="1" applyProtection="1">
      <alignment horizontal="center" vertical="center"/>
    </xf>
    <xf numFmtId="0" fontId="16" fillId="2" borderId="36" xfId="0" applyNumberFormat="1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168" fontId="3" fillId="2" borderId="33" xfId="0" applyNumberFormat="1" applyFont="1" applyFill="1" applyBorder="1" applyAlignment="1" applyProtection="1">
      <alignment horizontal="left" vertical="center"/>
    </xf>
    <xf numFmtId="168" fontId="3" fillId="2" borderId="35" xfId="0" applyNumberFormat="1" applyFont="1" applyFill="1" applyBorder="1" applyAlignment="1" applyProtection="1">
      <alignment horizontal="left" vertical="center"/>
    </xf>
    <xf numFmtId="168" fontId="16" fillId="2" borderId="37" xfId="0" applyNumberFormat="1" applyFont="1" applyFill="1" applyBorder="1" applyAlignment="1" applyProtection="1">
      <alignment horizontal="center" vertical="center"/>
    </xf>
    <xf numFmtId="168" fontId="16" fillId="2" borderId="36" xfId="0" applyNumberFormat="1" applyFont="1" applyFill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 wrapText="1"/>
    </xf>
    <xf numFmtId="0" fontId="16" fillId="15" borderId="3" xfId="0" applyFont="1" applyFill="1" applyBorder="1" applyAlignment="1" applyProtection="1">
      <alignment horizontal="center" vertical="center" wrapText="1"/>
    </xf>
    <xf numFmtId="0" fontId="40" fillId="0" borderId="3" xfId="0" applyFont="1" applyBorder="1" applyAlignment="1" applyProtection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" fillId="4" borderId="45" xfId="1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22" fillId="4" borderId="26" xfId="32" applyFont="1" applyFill="1" applyBorder="1" applyAlignment="1">
      <alignment horizontal="center" vertical="center"/>
    </xf>
    <xf numFmtId="0" fontId="22" fillId="4" borderId="5" xfId="32" applyFont="1" applyFill="1" applyBorder="1" applyAlignment="1">
      <alignment horizontal="center" vertical="center"/>
    </xf>
    <xf numFmtId="0" fontId="22" fillId="3" borderId="48" xfId="4" applyFont="1" applyFill="1" applyBorder="1" applyAlignment="1">
      <alignment horizontal="center" vertical="center" wrapText="1"/>
    </xf>
    <xf numFmtId="0" fontId="22" fillId="3" borderId="38" xfId="4" applyFont="1" applyFill="1" applyBorder="1" applyAlignment="1">
      <alignment horizontal="center" vertical="center" wrapText="1"/>
    </xf>
    <xf numFmtId="0" fontId="22" fillId="3" borderId="19" xfId="4" applyFont="1" applyFill="1" applyBorder="1" applyAlignment="1">
      <alignment horizontal="center" vertical="center" wrapText="1"/>
    </xf>
    <xf numFmtId="1" fontId="1" fillId="0" borderId="55" xfId="4" applyNumberFormat="1" applyFont="1" applyBorder="1" applyAlignment="1">
      <alignment horizontal="center" vertical="center" wrapText="1"/>
    </xf>
    <xf numFmtId="1" fontId="1" fillId="0" borderId="57" xfId="4" applyNumberFormat="1" applyFont="1" applyBorder="1" applyAlignment="1">
      <alignment horizontal="center" vertical="center" wrapText="1"/>
    </xf>
    <xf numFmtId="0" fontId="22" fillId="3" borderId="35" xfId="4" applyFont="1" applyFill="1" applyBorder="1" applyAlignment="1">
      <alignment horizontal="center" vertical="center" wrapText="1"/>
    </xf>
    <xf numFmtId="0" fontId="22" fillId="3" borderId="2" xfId="4" applyFont="1" applyFill="1" applyBorder="1" applyAlignment="1">
      <alignment horizontal="center" vertical="center" wrapText="1"/>
    </xf>
    <xf numFmtId="0" fontId="22" fillId="2" borderId="25" xfId="4" applyFont="1" applyFill="1" applyBorder="1" applyAlignment="1">
      <alignment horizontal="center" vertical="center"/>
    </xf>
    <xf numFmtId="0" fontId="22" fillId="2" borderId="44" xfId="4" applyFont="1" applyFill="1" applyBorder="1" applyAlignment="1">
      <alignment horizontal="center" vertical="center"/>
    </xf>
    <xf numFmtId="49" fontId="1" fillId="0" borderId="30" xfId="4" applyNumberFormat="1" applyFont="1" applyBorder="1" applyAlignment="1">
      <alignment horizontal="center" vertical="center" wrapText="1"/>
    </xf>
    <xf numFmtId="49" fontId="1" fillId="0" borderId="58" xfId="4" applyNumberFormat="1" applyFont="1" applyBorder="1" applyAlignment="1">
      <alignment horizontal="center" vertical="center" wrapText="1"/>
    </xf>
    <xf numFmtId="2" fontId="1" fillId="0" borderId="11" xfId="4" applyNumberFormat="1" applyFont="1" applyBorder="1" applyAlignment="1">
      <alignment horizontal="center" vertical="center" wrapText="1"/>
    </xf>
    <xf numFmtId="2" fontId="1" fillId="0" borderId="14" xfId="4" applyNumberFormat="1" applyFont="1" applyBorder="1" applyAlignment="1">
      <alignment horizontal="center" vertical="center" wrapText="1"/>
    </xf>
    <xf numFmtId="49" fontId="1" fillId="0" borderId="24" xfId="4" applyNumberFormat="1" applyFont="1" applyBorder="1" applyAlignment="1">
      <alignment horizontal="center" vertical="center" wrapText="1"/>
    </xf>
    <xf numFmtId="49" fontId="1" fillId="0" borderId="60" xfId="4" applyNumberFormat="1" applyFont="1" applyBorder="1" applyAlignment="1">
      <alignment horizontal="center" vertical="center" wrapText="1"/>
    </xf>
    <xf numFmtId="0" fontId="22" fillId="4" borderId="23" xfId="4" applyFont="1" applyFill="1" applyBorder="1" applyAlignment="1">
      <alignment horizontal="center" vertical="center"/>
    </xf>
    <xf numFmtId="0" fontId="22" fillId="4" borderId="9" xfId="4" applyFont="1" applyFill="1" applyBorder="1" applyAlignment="1">
      <alignment horizontal="center" vertical="center"/>
    </xf>
    <xf numFmtId="0" fontId="22" fillId="4" borderId="40" xfId="4" applyFont="1" applyFill="1" applyBorder="1" applyAlignment="1">
      <alignment horizontal="center" vertical="center"/>
    </xf>
    <xf numFmtId="0" fontId="0" fillId="19" borderId="46" xfId="0" applyFill="1" applyBorder="1" applyAlignment="1">
      <alignment horizontal="center"/>
    </xf>
    <xf numFmtId="0" fontId="20" fillId="2" borderId="2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2" fillId="3" borderId="11" xfId="4" applyFont="1" applyFill="1" applyBorder="1" applyAlignment="1">
      <alignment horizontal="center" vertical="center" wrapText="1"/>
    </xf>
    <xf numFmtId="0" fontId="22" fillId="3" borderId="14" xfId="4" applyFont="1" applyFill="1" applyBorder="1" applyAlignment="1">
      <alignment horizontal="center" vertical="center" wrapText="1"/>
    </xf>
    <xf numFmtId="0" fontId="22" fillId="4" borderId="61" xfId="4" applyFont="1" applyFill="1" applyBorder="1" applyAlignment="1">
      <alignment horizontal="center" vertical="center"/>
    </xf>
    <xf numFmtId="0" fontId="22" fillId="4" borderId="62" xfId="4" applyFont="1" applyFill="1" applyBorder="1" applyAlignment="1">
      <alignment horizontal="center" vertical="center"/>
    </xf>
    <xf numFmtId="0" fontId="22" fillId="4" borderId="60" xfId="4" applyFont="1" applyFill="1" applyBorder="1" applyAlignment="1">
      <alignment horizontal="center" vertical="center"/>
    </xf>
    <xf numFmtId="2" fontId="1" fillId="0" borderId="2" xfId="4" applyNumberFormat="1" applyFont="1" applyBorder="1" applyAlignment="1">
      <alignment horizontal="center" vertical="center" wrapText="1"/>
    </xf>
    <xf numFmtId="0" fontId="22" fillId="4" borderId="63" xfId="4" applyFont="1" applyFill="1" applyBorder="1" applyAlignment="1">
      <alignment horizontal="center" vertical="center"/>
    </xf>
    <xf numFmtId="0" fontId="22" fillId="4" borderId="64" xfId="4" applyFont="1" applyFill="1" applyBorder="1" applyAlignment="1">
      <alignment horizontal="center" vertical="center"/>
    </xf>
    <xf numFmtId="0" fontId="22" fillId="4" borderId="58" xfId="4" applyFont="1" applyFill="1" applyBorder="1" applyAlignment="1">
      <alignment horizontal="center" vertical="center"/>
    </xf>
    <xf numFmtId="0" fontId="5" fillId="11" borderId="37" xfId="0" applyFont="1" applyFill="1" applyBorder="1" applyAlignment="1" applyProtection="1">
      <alignment horizontal="center" vertical="center"/>
    </xf>
    <xf numFmtId="0" fontId="13" fillId="14" borderId="21" xfId="0" applyFont="1" applyFill="1" applyBorder="1" applyAlignment="1" applyProtection="1">
      <alignment horizontal="center" vertical="center" wrapText="1"/>
      <protection locked="0"/>
    </xf>
    <xf numFmtId="0" fontId="11" fillId="14" borderId="59" xfId="0" applyFont="1" applyFill="1" applyBorder="1" applyAlignment="1">
      <alignment horizontal="center" vertical="center" wrapText="1"/>
    </xf>
    <xf numFmtId="0" fontId="11" fillId="14" borderId="59" xfId="0" applyFont="1" applyFill="1" applyBorder="1" applyAlignment="1">
      <alignment horizontal="center" vertical="center" wrapText="1"/>
    </xf>
    <xf numFmtId="0" fontId="11" fillId="14" borderId="21" xfId="0" applyFont="1" applyFill="1" applyBorder="1" applyAlignment="1">
      <alignment horizontal="center" vertical="center" wrapText="1"/>
    </xf>
    <xf numFmtId="0" fontId="11" fillId="14" borderId="56" xfId="0" applyFont="1" applyFill="1" applyBorder="1" applyAlignment="1">
      <alignment horizontal="center" vertical="center" wrapText="1"/>
    </xf>
    <xf numFmtId="0" fontId="13" fillId="14" borderId="59" xfId="0" applyFont="1" applyFill="1" applyBorder="1" applyAlignment="1" applyProtection="1">
      <alignment horizontal="center" vertical="center" wrapText="1"/>
      <protection locked="0"/>
    </xf>
    <xf numFmtId="0" fontId="13" fillId="14" borderId="52" xfId="0" applyFont="1" applyFill="1" applyBorder="1" applyAlignment="1" applyProtection="1">
      <alignment horizontal="center" vertical="center" wrapText="1"/>
      <protection locked="0"/>
    </xf>
    <xf numFmtId="0" fontId="13" fillId="14" borderId="21" xfId="0" applyFont="1" applyFill="1" applyBorder="1" applyAlignment="1" applyProtection="1">
      <alignment horizontal="center" vertical="center" wrapText="1"/>
    </xf>
    <xf numFmtId="0" fontId="13" fillId="14" borderId="65" xfId="0" applyFont="1" applyFill="1" applyBorder="1" applyAlignment="1" applyProtection="1">
      <alignment horizontal="center" vertical="center" wrapText="1"/>
    </xf>
    <xf numFmtId="0" fontId="13" fillId="14" borderId="65" xfId="0" applyFont="1" applyFill="1" applyBorder="1" applyAlignment="1" applyProtection="1">
      <alignment horizontal="center" vertical="center" wrapText="1"/>
    </xf>
    <xf numFmtId="0" fontId="13" fillId="14" borderId="21" xfId="0" applyFont="1" applyFill="1" applyBorder="1" applyAlignment="1">
      <alignment horizontal="center" vertical="center" wrapText="1"/>
    </xf>
    <xf numFmtId="0" fontId="44" fillId="14" borderId="65" xfId="0" applyFont="1" applyFill="1" applyBorder="1" applyAlignment="1">
      <alignment horizontal="center" vertical="center" wrapText="1"/>
    </xf>
    <xf numFmtId="0" fontId="13" fillId="14" borderId="52" xfId="0" applyFont="1" applyFill="1" applyBorder="1" applyAlignment="1">
      <alignment horizontal="center" vertical="center" wrapText="1"/>
    </xf>
    <xf numFmtId="0" fontId="13" fillId="14" borderId="52" xfId="0" applyFont="1" applyFill="1" applyBorder="1" applyAlignment="1">
      <alignment horizontal="center" vertical="center" wrapText="1"/>
    </xf>
    <xf numFmtId="0" fontId="44" fillId="14" borderId="21" xfId="0" applyFont="1" applyFill="1" applyBorder="1" applyAlignment="1">
      <alignment horizontal="center" vertical="center" wrapText="1"/>
    </xf>
    <xf numFmtId="0" fontId="3" fillId="11" borderId="15" xfId="1" applyFont="1" applyFill="1" applyBorder="1" applyAlignment="1">
      <alignment horizontal="center" vertical="center" wrapText="1"/>
    </xf>
    <xf numFmtId="0" fontId="18" fillId="11" borderId="28" xfId="1" applyFont="1" applyFill="1" applyBorder="1" applyAlignment="1">
      <alignment horizontal="center" vertical="center" wrapText="1"/>
    </xf>
    <xf numFmtId="0" fontId="3" fillId="11" borderId="28" xfId="1" applyFont="1" applyFill="1" applyBorder="1" applyAlignment="1">
      <alignment horizontal="center" vertical="center" wrapText="1"/>
    </xf>
    <xf numFmtId="0" fontId="3" fillId="11" borderId="45" xfId="1" applyFont="1" applyFill="1" applyBorder="1" applyAlignment="1">
      <alignment horizontal="center" vertical="center" wrapText="1"/>
    </xf>
    <xf numFmtId="0" fontId="16" fillId="13" borderId="15" xfId="1" applyFont="1" applyFill="1" applyBorder="1" applyAlignment="1">
      <alignment horizontal="center" vertical="center" wrapText="1"/>
    </xf>
    <xf numFmtId="0" fontId="16" fillId="13" borderId="28" xfId="1" applyFont="1" applyFill="1" applyBorder="1" applyAlignment="1">
      <alignment horizontal="center" vertical="center" wrapText="1"/>
    </xf>
    <xf numFmtId="0" fontId="16" fillId="13" borderId="45" xfId="1" applyFont="1" applyFill="1" applyBorder="1" applyAlignment="1">
      <alignment horizontal="center" vertical="center" wrapText="1"/>
    </xf>
    <xf numFmtId="0" fontId="16" fillId="0" borderId="66" xfId="0" applyFont="1" applyBorder="1" applyAlignment="1" applyProtection="1">
      <alignment horizontal="center" vertical="center" wrapText="1"/>
    </xf>
    <xf numFmtId="0" fontId="33" fillId="0" borderId="8" xfId="0" applyFont="1" applyBorder="1" applyAlignment="1">
      <alignment horizontal="justify" vertical="center" wrapText="1"/>
    </xf>
    <xf numFmtId="0" fontId="17" fillId="0" borderId="8" xfId="0" applyFont="1" applyBorder="1" applyAlignment="1" applyProtection="1">
      <alignment horizontal="left" vertical="center" wrapText="1"/>
    </xf>
    <xf numFmtId="0" fontId="17" fillId="0" borderId="42" xfId="0" applyFont="1" applyBorder="1" applyAlignment="1" applyProtection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67" xfId="0" applyFont="1" applyFill="1" applyBorder="1" applyAlignment="1" applyProtection="1">
      <alignment horizontal="center" vertical="center" wrapText="1"/>
      <protection locked="0"/>
    </xf>
    <xf numFmtId="0" fontId="3" fillId="4" borderId="68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3" fillId="0" borderId="53" xfId="0" applyFont="1" applyBorder="1" applyAlignment="1">
      <alignment horizontal="justify" vertical="center" wrapText="1"/>
    </xf>
    <xf numFmtId="0" fontId="16" fillId="15" borderId="4" xfId="0" applyFont="1" applyFill="1" applyBorder="1" applyAlignment="1" applyProtection="1">
      <alignment vertical="center" wrapText="1"/>
    </xf>
    <xf numFmtId="0" fontId="25" fillId="0" borderId="69" xfId="0" applyFont="1" applyBorder="1" applyAlignment="1">
      <alignment horizontal="left" vertical="center" wrapText="1"/>
    </xf>
    <xf numFmtId="0" fontId="16" fillId="15" borderId="31" xfId="0" applyFont="1" applyFill="1" applyBorder="1" applyAlignment="1" applyProtection="1">
      <alignment horizontal="center" vertical="center" wrapText="1"/>
    </xf>
    <xf numFmtId="0" fontId="25" fillId="0" borderId="4" xfId="0" applyNumberFormat="1" applyFont="1" applyBorder="1" applyAlignment="1">
      <alignment vertical="center" wrapText="1"/>
    </xf>
    <xf numFmtId="0" fontId="18" fillId="4" borderId="46" xfId="1" applyFont="1" applyFill="1" applyBorder="1" applyAlignment="1">
      <alignment horizontal="center" vertical="center" wrapText="1"/>
    </xf>
    <xf numFmtId="0" fontId="36" fillId="0" borderId="49" xfId="82" applyFont="1" applyBorder="1" applyAlignment="1">
      <alignment horizontal="center" vertical="center" wrapText="1"/>
    </xf>
    <xf numFmtId="0" fontId="25" fillId="15" borderId="68" xfId="0" applyFont="1" applyFill="1" applyBorder="1" applyAlignment="1">
      <alignment horizontal="center" vertical="center" wrapText="1"/>
    </xf>
    <xf numFmtId="0" fontId="17" fillId="0" borderId="4" xfId="0" applyFont="1" applyBorder="1"/>
    <xf numFmtId="0" fontId="25" fillId="15" borderId="70" xfId="0" applyFont="1" applyFill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3" fillId="0" borderId="3" xfId="0" applyNumberFormat="1" applyFont="1" applyBorder="1" applyAlignment="1">
      <alignment vertical="center" wrapText="1"/>
    </xf>
    <xf numFmtId="0" fontId="3" fillId="12" borderId="1" xfId="1" applyFont="1" applyFill="1" applyBorder="1" applyAlignment="1" applyProtection="1">
      <alignment horizontal="center" vertical="center" wrapText="1"/>
    </xf>
    <xf numFmtId="0" fontId="18" fillId="12" borderId="1" xfId="1" applyFont="1" applyFill="1" applyBorder="1" applyAlignment="1" applyProtection="1">
      <alignment horizontal="center" vertical="center" wrapText="1"/>
    </xf>
    <xf numFmtId="0" fontId="3" fillId="10" borderId="1" xfId="2" applyFont="1" applyFill="1" applyBorder="1" applyAlignment="1" applyProtection="1">
      <alignment horizontal="center" vertical="center" wrapText="1"/>
    </xf>
    <xf numFmtId="0" fontId="3" fillId="10" borderId="1" xfId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35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15" borderId="1" xfId="0" applyFont="1" applyFill="1" applyBorder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0" fontId="38" fillId="0" borderId="1" xfId="82" applyFont="1" applyBorder="1" applyAlignment="1">
      <alignment horizontal="center" vertical="center" wrapText="1"/>
    </xf>
    <xf numFmtId="0" fontId="37" fillId="15" borderId="1" xfId="0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 applyProtection="1">
      <alignment horizontal="center" vertical="center" wrapText="1"/>
    </xf>
    <xf numFmtId="0" fontId="16" fillId="15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8" fillId="9" borderId="0" xfId="1" applyFont="1" applyFill="1" applyBorder="1" applyAlignment="1">
      <alignment horizontal="center" vertical="center" wrapText="1"/>
    </xf>
    <xf numFmtId="0" fontId="28" fillId="9" borderId="70" xfId="1" applyFont="1" applyFill="1" applyBorder="1" applyAlignment="1">
      <alignment horizontal="center" vertical="center" wrapText="1"/>
    </xf>
    <xf numFmtId="0" fontId="28" fillId="9" borderId="16" xfId="0" applyFont="1" applyFill="1" applyBorder="1" applyAlignment="1">
      <alignment horizontal="center" vertical="center" wrapText="1"/>
    </xf>
    <xf numFmtId="0" fontId="28" fillId="9" borderId="1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 applyProtection="1">
      <alignment vertical="center"/>
    </xf>
    <xf numFmtId="0" fontId="18" fillId="2" borderId="48" xfId="0" applyFont="1" applyFill="1" applyBorder="1" applyAlignment="1" applyProtection="1">
      <alignment vertical="center"/>
    </xf>
    <xf numFmtId="0" fontId="18" fillId="2" borderId="19" xfId="0" applyFont="1" applyFill="1" applyBorder="1" applyAlignment="1" applyProtection="1">
      <alignment vertical="center"/>
    </xf>
    <xf numFmtId="0" fontId="18" fillId="2" borderId="38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</xf>
    <xf numFmtId="0" fontId="3" fillId="2" borderId="38" xfId="0" applyFont="1" applyFill="1" applyBorder="1" applyAlignment="1" applyProtection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169" fontId="16" fillId="2" borderId="34" xfId="0" applyNumberFormat="1" applyFont="1" applyFill="1" applyBorder="1" applyAlignment="1" applyProtection="1">
      <alignment horizontal="center" vertical="center"/>
    </xf>
    <xf numFmtId="169" fontId="16" fillId="2" borderId="29" xfId="0" applyNumberFormat="1" applyFont="1" applyFill="1" applyBorder="1" applyAlignment="1" applyProtection="1">
      <alignment horizontal="center" vertical="center"/>
    </xf>
    <xf numFmtId="169" fontId="16" fillId="2" borderId="44" xfId="0" applyNumberFormat="1" applyFont="1" applyFill="1" applyBorder="1" applyAlignment="1" applyProtection="1">
      <alignment horizontal="center" vertical="center"/>
    </xf>
    <xf numFmtId="0" fontId="16" fillId="2" borderId="34" xfId="0" applyNumberFormat="1" applyFont="1" applyFill="1" applyBorder="1" applyAlignment="1" applyProtection="1">
      <alignment horizontal="center" vertical="center"/>
    </xf>
    <xf numFmtId="0" fontId="16" fillId="2" borderId="37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3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</cellXfs>
  <cellStyles count="84">
    <cellStyle name="Euro" xfId="9"/>
    <cellStyle name="Euro 2" xfId="10"/>
    <cellStyle name="Graphics" xfId="11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13" xfId="82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aje" xfId="83" builtinId="5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21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F9F4"/>
      <color rgb="FFFFFF99"/>
      <color rgb="FFFEF4EC"/>
      <color rgb="FFE8F5F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553708</xdr:colOff>
      <xdr:row>0</xdr:row>
      <xdr:rowOff>0</xdr:rowOff>
    </xdr:from>
    <xdr:to>
      <xdr:col>15</xdr:col>
      <xdr:colOff>304883</xdr:colOff>
      <xdr:row>4</xdr:row>
      <xdr:rowOff>225742</xdr:rowOff>
    </xdr:to>
    <xdr:pic>
      <xdr:nvPicPr>
        <xdr:cNvPr id="9" name="4 Imagen" descr="Logo solo DIGEIG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9658" y="0"/>
          <a:ext cx="1466933" cy="1311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438254</xdr:colOff>
      <xdr:row>0</xdr:row>
      <xdr:rowOff>0</xdr:rowOff>
    </xdr:from>
    <xdr:to>
      <xdr:col>1</xdr:col>
      <xdr:colOff>1353952</xdr:colOff>
      <xdr:row>5</xdr:row>
      <xdr:rowOff>7751</xdr:rowOff>
    </xdr:to>
    <xdr:pic>
      <xdr:nvPicPr>
        <xdr:cNvPr id="11" name="4 Imagen" descr="PRESIDENCIA DE LA REP.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38254" y="0"/>
          <a:ext cx="1525298" cy="134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  <sheetName val="POA GENERAL"/>
      <sheetName val="Hoja1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 refreshError="1"/>
      <sheetData sheetId="2"/>
      <sheetData sheetId="3" refreshError="1"/>
      <sheetData sheetId="4" refreshError="1"/>
      <sheetData sheetId="5">
        <row r="191">
          <cell r="A191">
            <v>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  <sheetName val="PRELIMINAR PO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  <sheetData sheetId="5">
        <row r="191">
          <cell r="A1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W67"/>
  <sheetViews>
    <sheetView showGridLines="0" tabSelected="1" topLeftCell="A12" zoomScale="50" zoomScaleNormal="50" zoomScaleSheetLayoutView="25" zoomScalePageLayoutView="70" workbookViewId="0">
      <pane ySplit="11" topLeftCell="A39" activePane="bottomLeft" state="frozen"/>
      <selection activeCell="A12" sqref="A12"/>
      <selection pane="bottomLeft" activeCell="P24" sqref="P24"/>
    </sheetView>
  </sheetViews>
  <sheetFormatPr baseColWidth="10" defaultColWidth="20.7109375" defaultRowHeight="20.25"/>
  <cols>
    <col min="1" max="1" width="9.140625" style="50" customWidth="1"/>
    <col min="2" max="2" width="52.7109375" style="147" customWidth="1"/>
    <col min="3" max="3" width="30.42578125" style="148" customWidth="1"/>
    <col min="4" max="4" width="24.140625" style="50" customWidth="1"/>
    <col min="5" max="5" width="23.42578125" style="50" customWidth="1"/>
    <col min="6" max="7" width="20.7109375" style="149" customWidth="1"/>
    <col min="8" max="8" width="24.28515625" style="149" customWidth="1"/>
    <col min="9" max="9" width="23.42578125" style="149" customWidth="1"/>
    <col min="10" max="10" width="28.85546875" style="149" customWidth="1"/>
    <col min="11" max="11" width="31.85546875" style="12" hidden="1" customWidth="1"/>
    <col min="12" max="12" width="31.140625" style="149" hidden="1" customWidth="1"/>
    <col min="13" max="13" width="52.28515625" style="149" hidden="1" customWidth="1"/>
    <col min="14" max="14" width="6.85546875" style="50" customWidth="1"/>
    <col min="15" max="15" width="10.5703125" style="50" customWidth="1"/>
    <col min="16" max="16" width="39.5703125" style="50" customWidth="1"/>
    <col min="17" max="17" width="15" style="50" customWidth="1"/>
    <col min="18" max="18" width="49.85546875" style="50" customWidth="1"/>
    <col min="19" max="19" width="34.7109375" style="50" customWidth="1"/>
    <col min="20" max="16384" width="20.7109375" style="50"/>
  </cols>
  <sheetData>
    <row r="1" spans="1:19" ht="21">
      <c r="A1" s="227"/>
      <c r="B1" s="228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49"/>
    </row>
    <row r="2" spans="1:19">
      <c r="A2" s="218" t="s">
        <v>12</v>
      </c>
      <c r="B2" s="219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51"/>
      <c r="O2" s="51"/>
      <c r="P2" s="51"/>
      <c r="Q2" s="51"/>
    </row>
    <row r="3" spans="1:19">
      <c r="A3" s="192" t="s">
        <v>13</v>
      </c>
      <c r="B3" s="193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52"/>
      <c r="O3" s="52"/>
      <c r="P3" s="52"/>
      <c r="Q3" s="52"/>
    </row>
    <row r="4" spans="1:19">
      <c r="A4" s="194" t="s">
        <v>17</v>
      </c>
      <c r="B4" s="195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5"/>
      <c r="O4" s="5"/>
      <c r="P4" s="5"/>
      <c r="Q4" s="5"/>
    </row>
    <row r="5" spans="1:19">
      <c r="A5" s="194" t="s">
        <v>14</v>
      </c>
      <c r="B5" s="195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5"/>
      <c r="O5" s="5"/>
      <c r="P5" s="5"/>
      <c r="Q5" s="5"/>
    </row>
    <row r="6" spans="1:19" ht="21.75" thickBot="1">
      <c r="A6" s="1"/>
      <c r="B6" s="25"/>
      <c r="C6" s="2"/>
      <c r="D6" s="3"/>
      <c r="E6" s="3"/>
      <c r="F6" s="53"/>
      <c r="G6" s="53"/>
      <c r="H6" s="53"/>
      <c r="I6" s="54"/>
      <c r="J6" s="54"/>
      <c r="K6" s="10"/>
      <c r="L6" s="54"/>
      <c r="M6" s="55"/>
      <c r="N6" s="4"/>
      <c r="O6" s="4"/>
      <c r="P6" s="3"/>
      <c r="Q6" s="49"/>
    </row>
    <row r="7" spans="1:19" ht="33" customHeight="1" thickBot="1">
      <c r="A7" s="200" t="s">
        <v>15</v>
      </c>
      <c r="B7" s="201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3"/>
      <c r="N7" s="56"/>
      <c r="O7" s="240" t="s">
        <v>118</v>
      </c>
      <c r="P7" s="241"/>
      <c r="Q7" s="241"/>
      <c r="R7" s="242"/>
    </row>
    <row r="8" spans="1:19" ht="40.5">
      <c r="A8" s="196" t="s">
        <v>16</v>
      </c>
      <c r="B8" s="197"/>
      <c r="C8" s="198"/>
      <c r="D8" s="199"/>
      <c r="E8" s="234" t="s">
        <v>109</v>
      </c>
      <c r="F8" s="235"/>
      <c r="G8" s="235"/>
      <c r="H8" s="236"/>
      <c r="I8" s="231" t="s">
        <v>103</v>
      </c>
      <c r="J8" s="232"/>
      <c r="K8" s="233"/>
      <c r="L8" s="245" t="s">
        <v>130</v>
      </c>
      <c r="M8" s="246"/>
      <c r="N8" s="57"/>
      <c r="O8" s="58" t="s">
        <v>7</v>
      </c>
      <c r="P8" s="20" t="s">
        <v>3</v>
      </c>
      <c r="Q8" s="21" t="s">
        <v>114</v>
      </c>
      <c r="R8" s="22" t="s">
        <v>119</v>
      </c>
      <c r="S8" s="16"/>
    </row>
    <row r="9" spans="1:19" ht="36" customHeight="1" thickBot="1">
      <c r="A9" s="211" t="s">
        <v>123</v>
      </c>
      <c r="B9" s="212"/>
      <c r="C9" s="213"/>
      <c r="D9" s="214"/>
      <c r="E9" s="207">
        <v>43089</v>
      </c>
      <c r="F9" s="208"/>
      <c r="G9" s="208"/>
      <c r="H9" s="209"/>
      <c r="I9" s="237">
        <v>309</v>
      </c>
      <c r="J9" s="238"/>
      <c r="K9" s="239"/>
      <c r="L9" s="247"/>
      <c r="M9" s="248"/>
      <c r="N9" s="57"/>
      <c r="O9" s="59" t="s">
        <v>8</v>
      </c>
      <c r="P9" s="13" t="s">
        <v>2</v>
      </c>
      <c r="Q9" s="17" t="s">
        <v>115</v>
      </c>
      <c r="R9" s="23" t="s">
        <v>120</v>
      </c>
      <c r="S9" s="16"/>
    </row>
    <row r="10" spans="1:19" ht="41.25" thickBot="1">
      <c r="A10" s="229"/>
      <c r="B10" s="230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59" t="s">
        <v>10</v>
      </c>
      <c r="P10" s="14" t="s">
        <v>9</v>
      </c>
      <c r="Q10" s="18" t="s">
        <v>116</v>
      </c>
      <c r="R10" s="23" t="s">
        <v>121</v>
      </c>
      <c r="S10" s="16"/>
    </row>
    <row r="11" spans="1:19" ht="40.5">
      <c r="A11" s="304" t="s">
        <v>61</v>
      </c>
      <c r="B11" s="305"/>
      <c r="C11" s="306"/>
      <c r="D11" s="306"/>
      <c r="E11" s="306"/>
      <c r="F11" s="306"/>
      <c r="G11" s="307"/>
      <c r="H11" s="308" t="s">
        <v>29</v>
      </c>
      <c r="I11" s="309"/>
      <c r="J11" s="310"/>
      <c r="K11" s="204" t="s">
        <v>27</v>
      </c>
      <c r="L11" s="205"/>
      <c r="M11" s="206"/>
      <c r="N11" s="60"/>
      <c r="O11" s="59" t="s">
        <v>111</v>
      </c>
      <c r="P11" s="15" t="s">
        <v>105</v>
      </c>
      <c r="Q11" s="19" t="s">
        <v>117</v>
      </c>
      <c r="R11" s="23" t="s">
        <v>122</v>
      </c>
    </row>
    <row r="12" spans="1:19">
      <c r="B12" s="50"/>
      <c r="C12" s="50"/>
      <c r="F12" s="50"/>
      <c r="G12" s="50"/>
      <c r="H12" s="50"/>
      <c r="I12" s="50"/>
      <c r="J12" s="50"/>
      <c r="K12" s="352"/>
      <c r="L12" s="352"/>
      <c r="M12" s="353"/>
      <c r="N12" s="60"/>
    </row>
    <row r="13" spans="1:19">
      <c r="B13" s="50"/>
      <c r="C13" s="50"/>
      <c r="F13" s="50"/>
      <c r="G13" s="50"/>
      <c r="H13" s="50"/>
      <c r="I13" s="50"/>
      <c r="J13" s="50"/>
      <c r="K13" s="352"/>
      <c r="L13" s="352"/>
      <c r="M13" s="353"/>
      <c r="N13" s="60"/>
    </row>
    <row r="14" spans="1:19" ht="21" thickBot="1">
      <c r="B14" s="50"/>
      <c r="C14" s="50"/>
      <c r="F14" s="50"/>
      <c r="G14" s="50"/>
      <c r="H14" s="50"/>
      <c r="I14" s="50"/>
      <c r="J14" s="50"/>
      <c r="K14" s="352"/>
      <c r="L14" s="352"/>
      <c r="M14" s="353"/>
      <c r="N14" s="60"/>
    </row>
    <row r="15" spans="1:19" ht="21" thickBot="1">
      <c r="A15" s="354" t="s">
        <v>15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2"/>
      <c r="L15" s="352"/>
      <c r="M15" s="353"/>
      <c r="N15" s="60"/>
      <c r="O15" s="240" t="s">
        <v>118</v>
      </c>
      <c r="P15" s="241"/>
      <c r="Q15" s="241"/>
      <c r="R15" s="242"/>
    </row>
    <row r="16" spans="1:19" ht="40.5">
      <c r="A16" s="356" t="s">
        <v>16</v>
      </c>
      <c r="B16" s="357"/>
      <c r="C16" s="358"/>
      <c r="D16" s="359"/>
      <c r="E16" s="360" t="s">
        <v>109</v>
      </c>
      <c r="F16" s="361"/>
      <c r="G16" s="361"/>
      <c r="H16" s="362"/>
      <c r="I16" s="363" t="s">
        <v>103</v>
      </c>
      <c r="J16" s="364"/>
      <c r="K16" s="352"/>
      <c r="L16" s="352"/>
      <c r="M16" s="353"/>
      <c r="N16" s="60"/>
      <c r="O16" s="58" t="s">
        <v>7</v>
      </c>
      <c r="P16" s="20" t="s">
        <v>3</v>
      </c>
      <c r="Q16" s="21" t="s">
        <v>114</v>
      </c>
      <c r="R16" s="22" t="s">
        <v>119</v>
      </c>
    </row>
    <row r="17" spans="1:18" ht="21" thickBot="1">
      <c r="A17" s="365" t="s">
        <v>123</v>
      </c>
      <c r="B17" s="366"/>
      <c r="C17" s="367"/>
      <c r="D17" s="368"/>
      <c r="E17" s="369">
        <v>43089</v>
      </c>
      <c r="F17" s="370"/>
      <c r="G17" s="370"/>
      <c r="H17" s="371"/>
      <c r="I17" s="372">
        <v>309</v>
      </c>
      <c r="J17" s="373"/>
      <c r="K17" s="352"/>
      <c r="L17" s="352"/>
      <c r="M17" s="353"/>
      <c r="N17" s="60"/>
      <c r="O17" s="59" t="s">
        <v>8</v>
      </c>
      <c r="P17" s="13" t="s">
        <v>2</v>
      </c>
      <c r="Q17" s="17" t="s">
        <v>115</v>
      </c>
      <c r="R17" s="23" t="s">
        <v>120</v>
      </c>
    </row>
    <row r="18" spans="1:18" ht="40.5">
      <c r="A18" s="377"/>
      <c r="B18" s="378"/>
      <c r="C18" s="377"/>
      <c r="D18" s="377"/>
      <c r="E18" s="377"/>
      <c r="F18" s="377"/>
      <c r="G18" s="377"/>
      <c r="H18" s="379"/>
      <c r="I18" s="379"/>
      <c r="J18" s="379"/>
      <c r="K18" s="352"/>
      <c r="L18" s="352"/>
      <c r="M18" s="353"/>
      <c r="N18" s="60"/>
      <c r="O18" s="59" t="s">
        <v>10</v>
      </c>
      <c r="P18" s="14" t="s">
        <v>9</v>
      </c>
      <c r="Q18" s="18" t="s">
        <v>116</v>
      </c>
      <c r="R18" s="23" t="s">
        <v>121</v>
      </c>
    </row>
    <row r="19" spans="1:18" ht="40.5">
      <c r="A19" s="377"/>
      <c r="B19" s="378"/>
      <c r="C19" s="377"/>
      <c r="D19" s="377"/>
      <c r="E19" s="377"/>
      <c r="F19" s="377"/>
      <c r="G19" s="377"/>
      <c r="H19" s="379"/>
      <c r="I19" s="379"/>
      <c r="J19" s="379"/>
      <c r="K19" s="352"/>
      <c r="L19" s="352"/>
      <c r="M19" s="353"/>
      <c r="N19" s="60"/>
      <c r="O19" s="59" t="s">
        <v>111</v>
      </c>
      <c r="P19" s="15" t="s">
        <v>105</v>
      </c>
      <c r="Q19" s="19" t="s">
        <v>117</v>
      </c>
      <c r="R19" s="23" t="s">
        <v>122</v>
      </c>
    </row>
    <row r="20" spans="1:18" ht="126.75" customHeight="1" thickBot="1">
      <c r="A20" s="332" t="s">
        <v>0</v>
      </c>
      <c r="B20" s="333" t="s">
        <v>30</v>
      </c>
      <c r="C20" s="332" t="s">
        <v>1</v>
      </c>
      <c r="D20" s="332" t="s">
        <v>32</v>
      </c>
      <c r="E20" s="332" t="s">
        <v>33</v>
      </c>
      <c r="F20" s="332" t="s">
        <v>31</v>
      </c>
      <c r="G20" s="332" t="s">
        <v>59</v>
      </c>
      <c r="H20" s="334" t="s">
        <v>60</v>
      </c>
      <c r="I20" s="334" t="s">
        <v>5</v>
      </c>
      <c r="J20" s="335" t="s">
        <v>6</v>
      </c>
      <c r="K20" s="288" t="s">
        <v>28</v>
      </c>
      <c r="L20" s="7" t="s">
        <v>62</v>
      </c>
      <c r="M20" s="6" t="s">
        <v>11</v>
      </c>
      <c r="N20" s="60"/>
      <c r="O20" s="374" t="s">
        <v>107</v>
      </c>
      <c r="P20" s="375" t="s">
        <v>112</v>
      </c>
      <c r="Q20" s="376"/>
      <c r="R20" s="376"/>
    </row>
    <row r="21" spans="1:18" ht="34.5" hidden="1" customHeight="1" thickBot="1">
      <c r="A21" s="220" t="s">
        <v>34</v>
      </c>
      <c r="B21" s="325"/>
      <c r="C21" s="221"/>
      <c r="D21" s="221"/>
      <c r="E21" s="221"/>
      <c r="F21" s="319"/>
      <c r="G21" s="221"/>
      <c r="H21" s="221"/>
      <c r="I21" s="221"/>
      <c r="J21" s="221"/>
      <c r="K21" s="190"/>
      <c r="L21" s="190"/>
      <c r="M21" s="191"/>
      <c r="N21" s="60"/>
      <c r="O21" s="61"/>
    </row>
    <row r="22" spans="1:18" ht="228.75" hidden="1" customHeight="1">
      <c r="A22" s="311">
        <v>1</v>
      </c>
      <c r="B22" s="312" t="s">
        <v>18</v>
      </c>
      <c r="C22" s="62" t="s">
        <v>63</v>
      </c>
      <c r="D22" s="313" t="s">
        <v>81</v>
      </c>
      <c r="E22" s="314">
        <v>3</v>
      </c>
      <c r="F22" s="170" t="s">
        <v>114</v>
      </c>
      <c r="G22" s="315">
        <v>1</v>
      </c>
      <c r="H22" s="152">
        <v>0</v>
      </c>
      <c r="I22" s="316"/>
      <c r="J22" s="317"/>
      <c r="K22" s="154" t="s">
        <v>106</v>
      </c>
      <c r="L22" s="64">
        <v>0</v>
      </c>
      <c r="M22" s="65" t="s">
        <v>158</v>
      </c>
      <c r="N22" s="60"/>
      <c r="O22" s="61"/>
    </row>
    <row r="23" spans="1:18" ht="204" customHeight="1">
      <c r="A23" s="93">
        <v>2</v>
      </c>
      <c r="B23" s="66" t="s">
        <v>19</v>
      </c>
      <c r="C23" s="67" t="s">
        <v>64</v>
      </c>
      <c r="D23" s="68" t="s">
        <v>86</v>
      </c>
      <c r="E23" s="336">
        <v>7</v>
      </c>
      <c r="F23" s="63" t="s">
        <v>124</v>
      </c>
      <c r="G23" s="63">
        <v>2</v>
      </c>
      <c r="H23" s="337">
        <v>0</v>
      </c>
      <c r="I23" s="69"/>
      <c r="J23" s="338"/>
      <c r="K23" s="289"/>
      <c r="L23" s="70"/>
      <c r="M23" s="65"/>
      <c r="N23" s="71"/>
      <c r="O23" s="61"/>
    </row>
    <row r="24" spans="1:18" ht="162" customHeight="1">
      <c r="A24" s="93">
        <v>3</v>
      </c>
      <c r="B24" s="94" t="s">
        <v>113</v>
      </c>
      <c r="C24" s="67" t="s">
        <v>65</v>
      </c>
      <c r="D24" s="72" t="s">
        <v>82</v>
      </c>
      <c r="E24" s="93">
        <v>7</v>
      </c>
      <c r="F24" s="63" t="s">
        <v>125</v>
      </c>
      <c r="G24" s="63">
        <v>3</v>
      </c>
      <c r="H24" s="164">
        <v>0</v>
      </c>
      <c r="I24" s="69"/>
      <c r="J24" s="69"/>
      <c r="K24" s="289"/>
      <c r="L24" s="70"/>
      <c r="M24" s="75"/>
      <c r="N24" s="76"/>
    </row>
    <row r="25" spans="1:18" ht="49.5" hidden="1" customHeight="1">
      <c r="A25" s="78">
        <v>4</v>
      </c>
      <c r="B25" s="79" t="s">
        <v>20</v>
      </c>
      <c r="C25" s="243" t="s">
        <v>85</v>
      </c>
      <c r="D25" s="244" t="s">
        <v>84</v>
      </c>
      <c r="E25" s="326">
        <v>3</v>
      </c>
      <c r="F25" s="171"/>
      <c r="G25" s="73"/>
      <c r="H25" s="327"/>
      <c r="I25" s="328"/>
      <c r="J25" s="329"/>
      <c r="K25" s="254"/>
      <c r="L25" s="223">
        <v>0</v>
      </c>
      <c r="M25" s="225"/>
      <c r="N25" s="76"/>
    </row>
    <row r="26" spans="1:18" ht="309.75" customHeight="1">
      <c r="A26" s="93"/>
      <c r="B26" s="94" t="s">
        <v>21</v>
      </c>
      <c r="C26" s="339"/>
      <c r="D26" s="339"/>
      <c r="E26" s="340">
        <v>1</v>
      </c>
      <c r="F26" s="63" t="s">
        <v>126</v>
      </c>
      <c r="G26" s="63">
        <v>3</v>
      </c>
      <c r="H26" s="341">
        <v>2</v>
      </c>
      <c r="I26" s="167">
        <v>43181</v>
      </c>
      <c r="J26" s="167" t="s">
        <v>169</v>
      </c>
      <c r="K26" s="290"/>
      <c r="L26" s="224"/>
      <c r="M26" s="226"/>
      <c r="N26" s="76"/>
    </row>
    <row r="27" spans="1:18" ht="149.25" customHeight="1">
      <c r="A27" s="93"/>
      <c r="B27" s="94" t="s">
        <v>22</v>
      </c>
      <c r="C27" s="339"/>
      <c r="D27" s="339"/>
      <c r="E27" s="340">
        <v>2</v>
      </c>
      <c r="F27" s="63" t="s">
        <v>124</v>
      </c>
      <c r="G27" s="63">
        <v>3</v>
      </c>
      <c r="H27" s="341">
        <v>2</v>
      </c>
      <c r="I27" s="167">
        <v>43243</v>
      </c>
      <c r="J27" s="341" t="s">
        <v>159</v>
      </c>
      <c r="K27" s="291"/>
      <c r="L27" s="81"/>
      <c r="M27" s="82"/>
      <c r="N27" s="76"/>
    </row>
    <row r="28" spans="1:18" ht="21" hidden="1">
      <c r="A28" s="78">
        <v>5</v>
      </c>
      <c r="B28" s="83" t="s">
        <v>23</v>
      </c>
      <c r="C28" s="243" t="s">
        <v>66</v>
      </c>
      <c r="D28" s="244" t="s">
        <v>83</v>
      </c>
      <c r="E28" s="326">
        <v>10</v>
      </c>
      <c r="F28" s="171"/>
      <c r="G28" s="330"/>
      <c r="H28" s="327"/>
      <c r="I28" s="328"/>
      <c r="J28" s="329"/>
      <c r="K28" s="254"/>
      <c r="L28" s="84"/>
      <c r="M28" s="85"/>
      <c r="N28" s="76"/>
    </row>
    <row r="29" spans="1:18" ht="142.5" customHeight="1">
      <c r="A29" s="93"/>
      <c r="B29" s="94" t="s">
        <v>24</v>
      </c>
      <c r="C29" s="339"/>
      <c r="D29" s="339"/>
      <c r="E29" s="340">
        <v>5</v>
      </c>
      <c r="F29" s="63" t="s">
        <v>126</v>
      </c>
      <c r="G29" s="63">
        <v>1</v>
      </c>
      <c r="H29" s="341">
        <v>1</v>
      </c>
      <c r="I29" s="167">
        <v>43223</v>
      </c>
      <c r="J29" s="341" t="s">
        <v>160</v>
      </c>
      <c r="K29" s="290"/>
      <c r="L29" s="155">
        <v>1.25</v>
      </c>
      <c r="M29" s="156"/>
      <c r="N29" s="76"/>
    </row>
    <row r="30" spans="1:18" ht="113.25" customHeight="1">
      <c r="A30" s="93"/>
      <c r="B30" s="94" t="s">
        <v>25</v>
      </c>
      <c r="C30" s="339"/>
      <c r="D30" s="339"/>
      <c r="E30" s="340">
        <v>2</v>
      </c>
      <c r="F30" s="63" t="s">
        <v>115</v>
      </c>
      <c r="G30" s="63">
        <v>1</v>
      </c>
      <c r="H30" s="341">
        <v>1</v>
      </c>
      <c r="I30" s="167">
        <v>43181</v>
      </c>
      <c r="J30" s="342" t="s">
        <v>161</v>
      </c>
      <c r="K30" s="292"/>
      <c r="L30" s="157"/>
      <c r="M30" s="158"/>
      <c r="N30" s="76"/>
    </row>
    <row r="31" spans="1:18" ht="100.5" customHeight="1" thickBot="1">
      <c r="A31" s="93"/>
      <c r="B31" s="94" t="s">
        <v>26</v>
      </c>
      <c r="C31" s="339"/>
      <c r="D31" s="339"/>
      <c r="E31" s="340">
        <v>3</v>
      </c>
      <c r="F31" s="63" t="s">
        <v>125</v>
      </c>
      <c r="G31" s="63">
        <v>3</v>
      </c>
      <c r="H31" s="342">
        <v>0</v>
      </c>
      <c r="I31" s="342"/>
      <c r="J31" s="342"/>
      <c r="K31" s="293"/>
      <c r="L31" s="86"/>
      <c r="M31" s="87"/>
      <c r="N31" s="76"/>
    </row>
    <row r="32" spans="1:18" ht="31.5" hidden="1" customHeight="1" thickBot="1">
      <c r="A32" s="318" t="s">
        <v>35</v>
      </c>
      <c r="B32" s="319"/>
      <c r="C32" s="319"/>
      <c r="D32" s="319"/>
      <c r="E32" s="319"/>
      <c r="F32" s="319"/>
      <c r="G32" s="319"/>
      <c r="H32" s="319"/>
      <c r="I32" s="319"/>
      <c r="J32" s="319"/>
      <c r="K32" s="221"/>
      <c r="L32" s="221"/>
      <c r="M32" s="222"/>
      <c r="N32" s="88"/>
      <c r="O32" s="89"/>
      <c r="P32" s="89"/>
    </row>
    <row r="33" spans="1:23" ht="124.5" customHeight="1">
      <c r="A33" s="93">
        <v>6</v>
      </c>
      <c r="B33" s="94" t="s">
        <v>36</v>
      </c>
      <c r="C33" s="95" t="s">
        <v>67</v>
      </c>
      <c r="D33" s="72" t="s">
        <v>87</v>
      </c>
      <c r="E33" s="93">
        <v>8</v>
      </c>
      <c r="F33" s="63" t="s">
        <v>125</v>
      </c>
      <c r="G33" s="93">
        <v>4</v>
      </c>
      <c r="H33" s="163">
        <v>1</v>
      </c>
      <c r="I33" s="96"/>
      <c r="J33" s="96"/>
      <c r="K33" s="294"/>
      <c r="L33" s="91"/>
      <c r="M33" s="92"/>
      <c r="N33" s="88"/>
    </row>
    <row r="34" spans="1:23" s="89" customFormat="1" ht="167.25" customHeight="1">
      <c r="A34" s="93">
        <v>7</v>
      </c>
      <c r="B34" s="94" t="s">
        <v>37</v>
      </c>
      <c r="C34" s="95" t="s">
        <v>68</v>
      </c>
      <c r="D34" s="72" t="s">
        <v>88</v>
      </c>
      <c r="E34" s="93">
        <v>5</v>
      </c>
      <c r="F34" s="93" t="s">
        <v>128</v>
      </c>
      <c r="G34" s="93">
        <v>2</v>
      </c>
      <c r="H34" s="163">
        <v>0</v>
      </c>
      <c r="I34" s="96"/>
      <c r="J34" s="96"/>
      <c r="K34" s="289"/>
      <c r="L34" s="70"/>
      <c r="M34" s="97"/>
      <c r="N34" s="88"/>
      <c r="O34" s="50"/>
      <c r="P34" s="50"/>
      <c r="W34" s="74"/>
    </row>
    <row r="35" spans="1:23" ht="106.5" customHeight="1">
      <c r="A35" s="93">
        <v>8</v>
      </c>
      <c r="B35" s="94" t="s">
        <v>38</v>
      </c>
      <c r="C35" s="67" t="s">
        <v>69</v>
      </c>
      <c r="D35" s="72" t="s">
        <v>89</v>
      </c>
      <c r="E35" s="93">
        <v>2</v>
      </c>
      <c r="F35" s="93" t="s">
        <v>128</v>
      </c>
      <c r="G35" s="93">
        <v>2</v>
      </c>
      <c r="H35" s="163">
        <v>2</v>
      </c>
      <c r="I35" s="96"/>
      <c r="J35" s="163" t="s">
        <v>165</v>
      </c>
      <c r="K35" s="295"/>
      <c r="L35" s="99"/>
      <c r="M35" s="100"/>
      <c r="N35" s="88"/>
    </row>
    <row r="36" spans="1:23" hidden="1">
      <c r="A36" s="318" t="s">
        <v>39</v>
      </c>
      <c r="B36" s="319"/>
      <c r="C36" s="319"/>
      <c r="D36" s="319"/>
      <c r="E36" s="319"/>
      <c r="F36" s="319"/>
      <c r="G36" s="319"/>
      <c r="H36" s="319"/>
      <c r="I36" s="319"/>
      <c r="J36" s="319"/>
      <c r="K36" s="210"/>
      <c r="L36" s="210"/>
      <c r="M36" s="253"/>
      <c r="N36" s="88"/>
    </row>
    <row r="37" spans="1:23" ht="21" hidden="1">
      <c r="A37" s="101">
        <v>9</v>
      </c>
      <c r="B37" s="102" t="s">
        <v>40</v>
      </c>
      <c r="C37" s="249" t="s">
        <v>70</v>
      </c>
      <c r="D37" s="249" t="s">
        <v>110</v>
      </c>
      <c r="E37" s="103">
        <v>7</v>
      </c>
      <c r="F37" s="150"/>
      <c r="G37" s="150"/>
      <c r="H37" s="104"/>
      <c r="I37" s="104"/>
      <c r="J37" s="105"/>
      <c r="K37" s="188" t="s">
        <v>107</v>
      </c>
      <c r="L37" s="106"/>
      <c r="M37" s="106"/>
      <c r="N37" s="88"/>
    </row>
    <row r="38" spans="1:23" ht="95.25" hidden="1" customHeight="1">
      <c r="A38" s="107"/>
      <c r="B38" s="320" t="s">
        <v>152</v>
      </c>
      <c r="C38" s="184"/>
      <c r="D38" s="184"/>
      <c r="E38" s="108" t="s">
        <v>107</v>
      </c>
      <c r="F38" s="168" t="s">
        <v>107</v>
      </c>
      <c r="G38" s="168" t="s">
        <v>107</v>
      </c>
      <c r="H38" s="321" t="s">
        <v>107</v>
      </c>
      <c r="I38" s="321" t="s">
        <v>107</v>
      </c>
      <c r="J38" s="169" t="s">
        <v>107</v>
      </c>
      <c r="K38" s="215"/>
      <c r="L38" s="113"/>
      <c r="M38" s="113"/>
      <c r="N38" s="88"/>
    </row>
    <row r="39" spans="1:23" ht="104.25" customHeight="1">
      <c r="A39" s="93"/>
      <c r="B39" s="343" t="s">
        <v>153</v>
      </c>
      <c r="C39" s="344"/>
      <c r="D39" s="344"/>
      <c r="E39" s="345">
        <v>3</v>
      </c>
      <c r="F39" s="93" t="s">
        <v>125</v>
      </c>
      <c r="G39" s="93">
        <v>3</v>
      </c>
      <c r="H39" s="163">
        <v>2</v>
      </c>
      <c r="I39" s="159"/>
      <c r="J39" s="164" t="s">
        <v>162</v>
      </c>
      <c r="K39" s="296"/>
      <c r="L39" s="162"/>
      <c r="M39" s="162"/>
      <c r="N39" s="88"/>
    </row>
    <row r="40" spans="1:23" ht="62.25" customHeight="1">
      <c r="A40" s="93"/>
      <c r="B40" s="346" t="s">
        <v>154</v>
      </c>
      <c r="C40" s="344"/>
      <c r="D40" s="344"/>
      <c r="E40" s="347">
        <v>4</v>
      </c>
      <c r="F40" s="344" t="s">
        <v>128</v>
      </c>
      <c r="G40" s="344">
        <v>2</v>
      </c>
      <c r="H40" s="348">
        <v>0</v>
      </c>
      <c r="I40" s="348"/>
      <c r="J40" s="348" t="s">
        <v>163</v>
      </c>
      <c r="K40" s="297"/>
      <c r="L40" s="111"/>
      <c r="M40" s="111"/>
      <c r="N40" s="88"/>
    </row>
    <row r="41" spans="1:23" ht="72.75" hidden="1" customHeight="1">
      <c r="A41" s="112"/>
      <c r="B41" s="252"/>
      <c r="C41" s="185"/>
      <c r="D41" s="185"/>
      <c r="E41" s="251"/>
      <c r="F41" s="185"/>
      <c r="G41" s="185"/>
      <c r="H41" s="250"/>
      <c r="I41" s="250"/>
      <c r="J41" s="250"/>
      <c r="K41" s="215"/>
      <c r="L41" s="113"/>
      <c r="M41" s="113"/>
      <c r="N41" s="88"/>
    </row>
    <row r="42" spans="1:23" ht="21" hidden="1">
      <c r="A42" s="109">
        <v>10</v>
      </c>
      <c r="B42" s="114" t="s">
        <v>41</v>
      </c>
      <c r="C42" s="183" t="s">
        <v>71</v>
      </c>
      <c r="D42" s="183" t="s">
        <v>91</v>
      </c>
      <c r="E42" s="115">
        <v>8</v>
      </c>
      <c r="F42" s="98"/>
      <c r="G42" s="116"/>
      <c r="H42" s="77"/>
      <c r="I42" s="77"/>
      <c r="J42" s="117"/>
      <c r="K42" s="187" t="s">
        <v>104</v>
      </c>
      <c r="L42" s="179">
        <v>3</v>
      </c>
      <c r="M42" s="216"/>
      <c r="N42" s="88"/>
      <c r="O42" s="89"/>
      <c r="P42" s="89"/>
    </row>
    <row r="43" spans="1:23" ht="103.5" hidden="1" customHeight="1">
      <c r="A43" s="109"/>
      <c r="B43" s="118" t="s">
        <v>52</v>
      </c>
      <c r="C43" s="184"/>
      <c r="D43" s="184"/>
      <c r="E43" s="108">
        <v>3</v>
      </c>
      <c r="F43" s="109" t="s">
        <v>114</v>
      </c>
      <c r="G43" s="109">
        <v>1</v>
      </c>
      <c r="H43" s="110">
        <v>1</v>
      </c>
      <c r="I43" s="119">
        <v>43180</v>
      </c>
      <c r="J43" s="110" t="s">
        <v>131</v>
      </c>
      <c r="K43" s="188"/>
      <c r="L43" s="180"/>
      <c r="M43" s="217"/>
      <c r="N43" s="88"/>
      <c r="O43" s="89"/>
      <c r="P43" s="89"/>
    </row>
    <row r="44" spans="1:23" s="89" customFormat="1" ht="71.25" hidden="1" customHeight="1">
      <c r="A44" s="109"/>
      <c r="B44" s="322" t="s">
        <v>155</v>
      </c>
      <c r="C44" s="184"/>
      <c r="D44" s="184"/>
      <c r="E44" s="108"/>
      <c r="F44" s="175" t="s">
        <v>107</v>
      </c>
      <c r="G44" s="175" t="s">
        <v>107</v>
      </c>
      <c r="H44" s="323"/>
      <c r="I44" s="323"/>
      <c r="J44" s="323"/>
      <c r="K44" s="161" t="s">
        <v>107</v>
      </c>
      <c r="L44" s="162"/>
      <c r="M44" s="162"/>
      <c r="N44" s="88"/>
      <c r="O44" s="50"/>
      <c r="P44" s="50"/>
    </row>
    <row r="45" spans="1:23" s="89" customFormat="1" ht="123.75" customHeight="1">
      <c r="A45" s="93"/>
      <c r="B45" s="125" t="s">
        <v>51</v>
      </c>
      <c r="C45" s="344"/>
      <c r="D45" s="344"/>
      <c r="E45" s="345">
        <v>2</v>
      </c>
      <c r="F45" s="93" t="s">
        <v>125</v>
      </c>
      <c r="G45" s="93">
        <v>3</v>
      </c>
      <c r="H45" s="160">
        <v>0</v>
      </c>
      <c r="I45" s="160"/>
      <c r="J45" s="160" t="s">
        <v>164</v>
      </c>
      <c r="K45" s="298"/>
      <c r="L45" s="111"/>
      <c r="M45" s="111"/>
      <c r="N45" s="88"/>
      <c r="O45" s="50"/>
      <c r="P45" s="50"/>
    </row>
    <row r="46" spans="1:23" ht="193.5" customHeight="1">
      <c r="A46" s="93"/>
      <c r="B46" s="94" t="s">
        <v>156</v>
      </c>
      <c r="C46" s="344"/>
      <c r="D46" s="344"/>
      <c r="E46" s="345">
        <v>3</v>
      </c>
      <c r="F46" s="93" t="s">
        <v>124</v>
      </c>
      <c r="G46" s="93">
        <v>2</v>
      </c>
      <c r="H46" s="160">
        <v>0</v>
      </c>
      <c r="I46" s="160"/>
      <c r="J46" s="160"/>
      <c r="K46" s="296"/>
      <c r="L46" s="162"/>
      <c r="M46" s="162"/>
      <c r="N46" s="88"/>
    </row>
    <row r="47" spans="1:23" ht="97.5" customHeight="1">
      <c r="A47" s="349">
        <v>11</v>
      </c>
      <c r="B47" s="94" t="s">
        <v>53</v>
      </c>
      <c r="C47" s="349" t="s">
        <v>72</v>
      </c>
      <c r="D47" s="126" t="s">
        <v>92</v>
      </c>
      <c r="E47" s="124">
        <v>4</v>
      </c>
      <c r="F47" s="124" t="s">
        <v>125</v>
      </c>
      <c r="G47" s="124">
        <v>3</v>
      </c>
      <c r="H47" s="127">
        <v>0</v>
      </c>
      <c r="I47" s="127"/>
      <c r="J47" s="127"/>
      <c r="K47" s="299"/>
      <c r="L47" s="97"/>
      <c r="M47" s="97"/>
      <c r="N47" s="88"/>
    </row>
    <row r="48" spans="1:23" ht="243.75" customHeight="1">
      <c r="A48" s="349"/>
      <c r="B48" s="94" t="s">
        <v>42</v>
      </c>
      <c r="C48" s="349"/>
      <c r="D48" s="126" t="s">
        <v>93</v>
      </c>
      <c r="E48" s="124">
        <v>3</v>
      </c>
      <c r="F48" s="124" t="s">
        <v>126</v>
      </c>
      <c r="G48" s="124">
        <v>1</v>
      </c>
      <c r="H48" s="127">
        <v>0</v>
      </c>
      <c r="I48" s="127"/>
      <c r="J48" s="165" t="s">
        <v>166</v>
      </c>
      <c r="K48" s="300"/>
      <c r="L48" s="122">
        <v>0</v>
      </c>
      <c r="M48" s="123"/>
      <c r="N48" s="88"/>
    </row>
    <row r="49" spans="1:49" s="129" customFormat="1" ht="151.5" hidden="1" customHeight="1">
      <c r="A49" s="172">
        <v>12</v>
      </c>
      <c r="B49" s="130" t="s">
        <v>43</v>
      </c>
      <c r="C49" s="174" t="s">
        <v>73</v>
      </c>
      <c r="D49" s="174" t="s">
        <v>95</v>
      </c>
      <c r="E49" s="172">
        <v>3</v>
      </c>
      <c r="F49" s="172" t="s">
        <v>129</v>
      </c>
      <c r="G49" s="172">
        <v>2</v>
      </c>
      <c r="H49" s="133"/>
      <c r="I49" s="133"/>
      <c r="J49" s="133"/>
      <c r="K49" s="9" t="s">
        <v>127</v>
      </c>
      <c r="L49" s="97"/>
      <c r="M49" s="97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</row>
    <row r="50" spans="1:49" s="129" customFormat="1" ht="125.25" customHeight="1">
      <c r="A50" s="124">
        <v>13</v>
      </c>
      <c r="B50" s="95" t="s">
        <v>44</v>
      </c>
      <c r="C50" s="126" t="s">
        <v>90</v>
      </c>
      <c r="D50" s="126" t="s">
        <v>94</v>
      </c>
      <c r="E50" s="124">
        <v>3</v>
      </c>
      <c r="F50" s="124" t="s">
        <v>115</v>
      </c>
      <c r="G50" s="124">
        <v>1</v>
      </c>
      <c r="H50" s="127">
        <v>0</v>
      </c>
      <c r="I50" s="127"/>
      <c r="J50" s="127"/>
      <c r="K50" s="299"/>
      <c r="L50" s="97"/>
      <c r="M50" s="97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</row>
    <row r="51" spans="1:49" s="129" customFormat="1" ht="126">
      <c r="A51" s="349">
        <v>14</v>
      </c>
      <c r="B51" s="125" t="s">
        <v>45</v>
      </c>
      <c r="C51" s="350" t="s">
        <v>74</v>
      </c>
      <c r="D51" s="350" t="s">
        <v>96</v>
      </c>
      <c r="E51" s="124">
        <v>7</v>
      </c>
      <c r="F51" s="349" t="s">
        <v>115</v>
      </c>
      <c r="G51" s="124">
        <v>1</v>
      </c>
      <c r="H51" s="127">
        <v>0</v>
      </c>
      <c r="I51" s="127"/>
      <c r="J51" s="127"/>
      <c r="K51" s="301"/>
      <c r="L51" s="176"/>
      <c r="M51" s="120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</row>
    <row r="52" spans="1:49" s="129" customFormat="1" ht="37.5" hidden="1" customHeight="1">
      <c r="A52" s="189"/>
      <c r="B52" s="130" t="s">
        <v>46</v>
      </c>
      <c r="C52" s="186"/>
      <c r="D52" s="186"/>
      <c r="E52" s="131">
        <v>2</v>
      </c>
      <c r="F52" s="189"/>
      <c r="G52" s="132"/>
      <c r="H52" s="133"/>
      <c r="I52" s="133"/>
      <c r="J52" s="133"/>
      <c r="K52" s="181"/>
      <c r="L52" s="177"/>
      <c r="M52" s="134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</row>
    <row r="53" spans="1:49" s="129" customFormat="1" ht="42" hidden="1">
      <c r="A53" s="189"/>
      <c r="B53" s="135" t="s">
        <v>47</v>
      </c>
      <c r="C53" s="186"/>
      <c r="D53" s="186"/>
      <c r="E53" s="131">
        <v>2</v>
      </c>
      <c r="F53" s="189"/>
      <c r="G53" s="132"/>
      <c r="H53" s="133"/>
      <c r="I53" s="133"/>
      <c r="J53" s="133"/>
      <c r="K53" s="181"/>
      <c r="L53" s="177"/>
      <c r="M53" s="134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</row>
    <row r="54" spans="1:49" s="129" customFormat="1" ht="21" hidden="1">
      <c r="A54" s="189"/>
      <c r="B54" s="135" t="s">
        <v>48</v>
      </c>
      <c r="C54" s="186"/>
      <c r="D54" s="186"/>
      <c r="E54" s="131">
        <v>1</v>
      </c>
      <c r="F54" s="189"/>
      <c r="G54" s="132"/>
      <c r="H54" s="133"/>
      <c r="I54" s="133"/>
      <c r="J54" s="133"/>
      <c r="K54" s="181"/>
      <c r="L54" s="177"/>
      <c r="M54" s="134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</row>
    <row r="55" spans="1:49" s="129" customFormat="1" ht="42" hidden="1" customHeight="1">
      <c r="A55" s="189"/>
      <c r="B55" s="135" t="s">
        <v>49</v>
      </c>
      <c r="C55" s="186"/>
      <c r="D55" s="186"/>
      <c r="E55" s="131">
        <v>2</v>
      </c>
      <c r="F55" s="189"/>
      <c r="G55" s="172"/>
      <c r="H55" s="133"/>
      <c r="I55" s="133"/>
      <c r="J55" s="133"/>
      <c r="K55" s="182"/>
      <c r="L55" s="178"/>
      <c r="M55" s="92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</row>
    <row r="56" spans="1:49" s="129" customFormat="1" ht="151.5" customHeight="1">
      <c r="A56" s="124">
        <v>15</v>
      </c>
      <c r="B56" s="95" t="s">
        <v>50</v>
      </c>
      <c r="C56" s="126" t="s">
        <v>75</v>
      </c>
      <c r="D56" s="126" t="s">
        <v>97</v>
      </c>
      <c r="E56" s="124">
        <v>5</v>
      </c>
      <c r="F56" s="124" t="s">
        <v>115</v>
      </c>
      <c r="G56" s="124">
        <v>1</v>
      </c>
      <c r="H56" s="127">
        <v>0</v>
      </c>
      <c r="I56" s="127"/>
      <c r="J56" s="127"/>
      <c r="K56" s="302"/>
      <c r="L56" s="120"/>
      <c r="M56" s="120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</row>
    <row r="57" spans="1:49" s="129" customFormat="1" ht="45" hidden="1" customHeight="1" thickBot="1">
      <c r="A57" s="220" t="s">
        <v>58</v>
      </c>
      <c r="B57" s="221"/>
      <c r="C57" s="221"/>
      <c r="D57" s="221"/>
      <c r="E57" s="221"/>
      <c r="F57" s="221"/>
      <c r="G57" s="221"/>
      <c r="H57" s="221"/>
      <c r="I57" s="221"/>
      <c r="J57" s="221"/>
      <c r="K57" s="190"/>
      <c r="L57" s="190"/>
      <c r="M57" s="191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</row>
    <row r="58" spans="1:49" s="129" customFormat="1" ht="105" hidden="1" customHeight="1">
      <c r="A58" s="172">
        <v>16</v>
      </c>
      <c r="B58" s="136" t="s">
        <v>54</v>
      </c>
      <c r="C58" s="136" t="s">
        <v>76</v>
      </c>
      <c r="D58" s="324" t="s">
        <v>98</v>
      </c>
      <c r="E58" s="172">
        <v>4</v>
      </c>
      <c r="F58" s="172" t="s">
        <v>116</v>
      </c>
      <c r="G58" s="172">
        <v>1</v>
      </c>
      <c r="H58" s="133"/>
      <c r="I58" s="133"/>
      <c r="J58" s="133"/>
      <c r="K58" s="27" t="s">
        <v>105</v>
      </c>
      <c r="L58" s="92"/>
      <c r="M58" s="92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</row>
    <row r="59" spans="1:49" s="129" customFormat="1" ht="248.25" customHeight="1">
      <c r="A59" s="124">
        <v>17</v>
      </c>
      <c r="B59" s="94" t="s">
        <v>55</v>
      </c>
      <c r="C59" s="95" t="s">
        <v>77</v>
      </c>
      <c r="D59" s="137" t="s">
        <v>99</v>
      </c>
      <c r="E59" s="124">
        <v>6</v>
      </c>
      <c r="F59" s="124" t="s">
        <v>126</v>
      </c>
      <c r="G59" s="124">
        <v>12</v>
      </c>
      <c r="H59" s="165">
        <v>3</v>
      </c>
      <c r="I59" s="165" t="s">
        <v>167</v>
      </c>
      <c r="J59" s="127"/>
      <c r="K59" s="303"/>
      <c r="L59" s="138">
        <v>1</v>
      </c>
      <c r="M59" s="139" t="s">
        <v>157</v>
      </c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</row>
    <row r="60" spans="1:49" s="129" customFormat="1" ht="84">
      <c r="A60" s="124">
        <v>18</v>
      </c>
      <c r="B60" s="94" t="s">
        <v>56</v>
      </c>
      <c r="C60" s="351" t="s">
        <v>78</v>
      </c>
      <c r="D60" s="137" t="s">
        <v>100</v>
      </c>
      <c r="E60" s="124">
        <v>1</v>
      </c>
      <c r="F60" s="124" t="s">
        <v>126</v>
      </c>
      <c r="G60" s="124" t="s">
        <v>107</v>
      </c>
      <c r="H60" s="127"/>
      <c r="I60" s="140"/>
      <c r="J60" s="127"/>
      <c r="K60" s="303"/>
      <c r="L60" s="138">
        <v>0.25</v>
      </c>
      <c r="M60" s="151" t="s">
        <v>157</v>
      </c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</row>
    <row r="61" spans="1:49" s="129" customFormat="1" ht="186" customHeight="1">
      <c r="A61" s="124">
        <v>19</v>
      </c>
      <c r="B61" s="94" t="s">
        <v>57</v>
      </c>
      <c r="C61" s="95" t="s">
        <v>79</v>
      </c>
      <c r="D61" s="137" t="s">
        <v>101</v>
      </c>
      <c r="E61" s="124">
        <v>2</v>
      </c>
      <c r="F61" s="124" t="s">
        <v>126</v>
      </c>
      <c r="G61" s="124" t="s">
        <v>107</v>
      </c>
      <c r="H61" s="127">
        <v>1</v>
      </c>
      <c r="I61" s="166" t="s">
        <v>168</v>
      </c>
      <c r="J61" s="153"/>
      <c r="K61" s="303"/>
      <c r="L61" s="138">
        <v>0</v>
      </c>
      <c r="M61" s="65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</row>
    <row r="62" spans="1:49" s="129" customFormat="1" ht="151.5" hidden="1" customHeight="1" thickBot="1">
      <c r="A62" s="173">
        <v>20</v>
      </c>
      <c r="B62" s="80" t="s">
        <v>4</v>
      </c>
      <c r="C62" s="90" t="s">
        <v>80</v>
      </c>
      <c r="D62" s="331" t="s">
        <v>102</v>
      </c>
      <c r="E62" s="173">
        <v>2</v>
      </c>
      <c r="F62" s="173" t="s">
        <v>116</v>
      </c>
      <c r="G62" s="173">
        <v>1</v>
      </c>
      <c r="H62" s="121"/>
      <c r="I62" s="121"/>
      <c r="J62" s="121" t="s">
        <v>132</v>
      </c>
      <c r="K62" s="9" t="s">
        <v>105</v>
      </c>
      <c r="L62" s="97"/>
      <c r="M62" s="97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</row>
    <row r="63" spans="1:49" s="129" customFormat="1" ht="36" hidden="1" customHeight="1" thickBot="1">
      <c r="A63" s="141"/>
      <c r="B63" s="142"/>
      <c r="C63" s="143"/>
      <c r="D63" s="143"/>
      <c r="E63" s="143"/>
      <c r="F63" s="144"/>
      <c r="G63" s="144"/>
      <c r="H63" s="190" t="s">
        <v>108</v>
      </c>
      <c r="I63" s="190"/>
      <c r="J63" s="190"/>
      <c r="K63" s="190"/>
      <c r="L63" s="26">
        <f>L22+L23+L24+L25+L28++L33+L34+L35+L37+L42+L47+L49+L50+L51+L56+L58+L59+L60+L61+L62+L48+L46+L45+L44+L41+L39+L40+L38+L31+L30+L29+L27</f>
        <v>5.5</v>
      </c>
      <c r="M63" s="24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</row>
    <row r="64" spans="1:49" s="129" customFormat="1">
      <c r="A64" s="128"/>
      <c r="B64" s="145"/>
      <c r="C64" s="128"/>
      <c r="D64" s="128"/>
      <c r="E64" s="128"/>
      <c r="F64" s="146"/>
      <c r="G64" s="146"/>
      <c r="H64" s="146"/>
      <c r="I64" s="146"/>
      <c r="J64" s="146"/>
      <c r="K64" s="11"/>
      <c r="L64" s="146"/>
      <c r="M64" s="146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</row>
    <row r="65" spans="1:49" s="129" customFormat="1" ht="204" customHeight="1">
      <c r="A65" s="128"/>
      <c r="B65" s="145"/>
      <c r="C65" s="128"/>
      <c r="D65" s="128"/>
      <c r="E65" s="128"/>
      <c r="F65" s="146"/>
      <c r="G65" s="146"/>
      <c r="H65" s="146"/>
      <c r="I65" s="146"/>
      <c r="J65" s="146"/>
      <c r="K65" s="11"/>
      <c r="L65" s="146"/>
      <c r="M65" s="146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</row>
    <row r="66" spans="1:49" s="129" customFormat="1" ht="153" customHeight="1">
      <c r="A66" s="128"/>
      <c r="B66" s="145"/>
      <c r="C66" s="128"/>
      <c r="D66" s="128"/>
      <c r="E66" s="128"/>
      <c r="F66" s="146"/>
      <c r="G66" s="146"/>
      <c r="H66" s="146"/>
      <c r="I66" s="146"/>
      <c r="J66" s="146"/>
      <c r="K66" s="11"/>
      <c r="L66" s="146"/>
      <c r="M66" s="146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</row>
    <row r="67" spans="1:49" s="129" customFormat="1" ht="166.5" customHeight="1">
      <c r="A67" s="128"/>
      <c r="B67" s="145"/>
      <c r="C67" s="128"/>
      <c r="D67" s="128"/>
      <c r="E67" s="128"/>
      <c r="F67" s="146"/>
      <c r="G67" s="146"/>
      <c r="H67" s="146"/>
      <c r="I67" s="146"/>
      <c r="J67" s="146"/>
      <c r="K67" s="11"/>
      <c r="L67" s="146"/>
      <c r="M67" s="146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</row>
  </sheetData>
  <protectedRanges>
    <protectedRange sqref="D58:F58" name="Actividad 13_4"/>
    <protectedRange sqref="D49:G50" name="Actividad 11_4"/>
    <protectedRange sqref="B46:M46" name="Actividad 10_4"/>
    <protectedRange sqref="B30:E30 H30:M30" name="Actividad 2_4"/>
    <protectedRange sqref="B33:C35" name="Actividad 4_4"/>
    <protectedRange sqref="B39:G39 I39:M39" name="Actividad 6_4"/>
    <protectedRange sqref="H43:I43 K40 H40:I41 J40:J42 L40:M42 B40:E42 F40:G40 F42:G42 K42" name="actividad 7_4"/>
    <protectedRange sqref="K37 B37:J38 L37:M38" name="Actividad 5_4"/>
    <protectedRange sqref="B31:M31" name="Actividad 3_4"/>
    <protectedRange sqref="B22:C29 F30:G30 F33 D25:H29 I26:I27 M25 L25:L29 M27:M29 J27:K28 J25:K25 I29:J29" name="Actividad 1_4"/>
    <protectedRange sqref="I61:L62" name="Actividad 16_2_1"/>
    <protectedRange sqref="K60:M60" name="Actividad 15_2_1"/>
    <protectedRange sqref="K58:L58" name="Actividad 13_2_1"/>
    <protectedRange sqref="I49:M50" name="Actividad 11_2_1"/>
    <protectedRange sqref="H33:L35 H39" name="Actividad 4_2_1"/>
    <protectedRange sqref="W34 I22:L22 I24:L24 H23:I23 K23:L23" name="Actividad 1_2_1"/>
    <protectedRange sqref="K59:M59" name="Actividad 14_2_1"/>
    <protectedRange sqref="K64:M67" name="Actividad 17_2_1"/>
    <protectedRange sqref="N63:O63" name="Actividad 16_3_1"/>
    <protectedRange sqref="N62:O62" name="Actividad 15_3_1"/>
    <protectedRange sqref="N59:O59" name="Actividad 13_3_1"/>
    <protectedRange sqref="N50:O54" name="Actividad 11_3_1"/>
    <protectedRange sqref="N48" name="Actividad 10_3_1"/>
    <protectedRange sqref="N45" name="Actividad 8_3_1"/>
    <protectedRange sqref="N32" name="Actividad 2_3_1"/>
    <protectedRange sqref="M33:M35 N34:N37" name="Actividad 4_3_1"/>
    <protectedRange sqref="N41" name="Actividad 6_3_1"/>
    <protectedRange sqref="N38:N44" name="actividad 7_3_1"/>
    <protectedRange sqref="N38:N40" name="Actividad 5_3_1"/>
    <protectedRange sqref="N33" name="Actividad 3_3_1"/>
    <protectedRange sqref="M23:M24 N25:N31" name="Actividad 1_3_1"/>
    <protectedRange sqref="N47" name="Actividad 9_3_1"/>
    <protectedRange sqref="N55:O57" name="Actividad 12_3_1"/>
    <protectedRange sqref="N61:O61" name="Actividad 14_3_1"/>
    <protectedRange sqref="N65:O67" name="Actividad 17_3_1"/>
    <protectedRange sqref="L8 H2:H8 J2:J8 I2:I7" name="logo_2"/>
    <protectedRange sqref="A10:N10" name="nombre institucion_2"/>
    <protectedRange sqref="I15 H15:H16 J15:J16" name="logo_2_1"/>
  </protectedRanges>
  <autoFilter ref="A20:M63">
    <filterColumn colId="5">
      <filters>
        <filter val="T1,T2,T3,T4"/>
        <filter val="T2"/>
        <filter val="T2,T3"/>
        <filter val="T2,T3,T4"/>
        <filter val="T2,T4"/>
      </filters>
    </filterColumn>
  </autoFilter>
  <mergeCells count="61">
    <mergeCell ref="O15:R15"/>
    <mergeCell ref="B40:B41"/>
    <mergeCell ref="A36:M36"/>
    <mergeCell ref="K25:K26"/>
    <mergeCell ref="K28:K29"/>
    <mergeCell ref="L8:M8"/>
    <mergeCell ref="L9:M9"/>
    <mergeCell ref="K37:K38"/>
    <mergeCell ref="C37:C41"/>
    <mergeCell ref="D37:D41"/>
    <mergeCell ref="F40:F41"/>
    <mergeCell ref="G40:G41"/>
    <mergeCell ref="H40:H41"/>
    <mergeCell ref="I40:I41"/>
    <mergeCell ref="J40:J41"/>
    <mergeCell ref="E40:E41"/>
    <mergeCell ref="A15:J15"/>
    <mergeCell ref="I16:J16"/>
    <mergeCell ref="E17:H17"/>
    <mergeCell ref="I17:J17"/>
    <mergeCell ref="A2:M2"/>
    <mergeCell ref="A32:M32"/>
    <mergeCell ref="L25:L26"/>
    <mergeCell ref="M25:M26"/>
    <mergeCell ref="A1:P1"/>
    <mergeCell ref="A10:N10"/>
    <mergeCell ref="I8:K8"/>
    <mergeCell ref="E8:H8"/>
    <mergeCell ref="H11:J11"/>
    <mergeCell ref="A11:G11"/>
    <mergeCell ref="I9:K9"/>
    <mergeCell ref="O7:R7"/>
    <mergeCell ref="C28:C31"/>
    <mergeCell ref="D28:D31"/>
    <mergeCell ref="C25:C27"/>
    <mergeCell ref="D25:D27"/>
    <mergeCell ref="H63:K63"/>
    <mergeCell ref="A57:M57"/>
    <mergeCell ref="A51:A55"/>
    <mergeCell ref="C51:C55"/>
    <mergeCell ref="A3:M3"/>
    <mergeCell ref="A4:M4"/>
    <mergeCell ref="A5:M5"/>
    <mergeCell ref="A8:D8"/>
    <mergeCell ref="A7:M7"/>
    <mergeCell ref="K11:M11"/>
    <mergeCell ref="E9:H9"/>
    <mergeCell ref="A21:M21"/>
    <mergeCell ref="A9:D9"/>
    <mergeCell ref="C47:C48"/>
    <mergeCell ref="K40:K41"/>
    <mergeCell ref="M42:M43"/>
    <mergeCell ref="L51:L55"/>
    <mergeCell ref="L42:L43"/>
    <mergeCell ref="A47:A48"/>
    <mergeCell ref="K51:K55"/>
    <mergeCell ref="C42:C46"/>
    <mergeCell ref="D42:D46"/>
    <mergeCell ref="D51:D55"/>
    <mergeCell ref="K42:K43"/>
    <mergeCell ref="F51:F55"/>
  </mergeCells>
  <conditionalFormatting sqref="K33:L35">
    <cfRule type="expression" dxfId="20" priority="155" stopIfTrue="1">
      <formula>K33="NC"</formula>
    </cfRule>
    <cfRule type="expression" dxfId="19" priority="156" stopIfTrue="1">
      <formula>K33="PE"</formula>
    </cfRule>
    <cfRule type="expression" dxfId="18" priority="157" stopIfTrue="1">
      <formula>K33="PA"</formula>
    </cfRule>
    <cfRule type="expression" dxfId="17" priority="158" stopIfTrue="1">
      <formula>K33="C"</formula>
    </cfRule>
  </conditionalFormatting>
  <conditionalFormatting sqref="K22:L22">
    <cfRule type="expression" dxfId="16" priority="127" stopIfTrue="1">
      <formula>K22:K30="NC"</formula>
    </cfRule>
    <cfRule type="expression" dxfId="15" priority="128" stopIfTrue="1">
      <formula>K22:K30="PE"</formula>
    </cfRule>
    <cfRule type="expression" dxfId="14" priority="129" stopIfTrue="1">
      <formula>K22:K30="PA"</formula>
    </cfRule>
    <cfRule type="expression" dxfId="13" priority="130" stopIfTrue="1">
      <formula>K22:K30="C"</formula>
    </cfRule>
  </conditionalFormatting>
  <conditionalFormatting sqref="H1 H6">
    <cfRule type="containsText" dxfId="12" priority="51" operator="containsText" text="Sin empezar">
      <formula>NOT(ISERROR(SEARCH("Sin empezar",H1)))</formula>
    </cfRule>
    <cfRule type="containsText" dxfId="11" priority="52" stopIfTrue="1" operator="containsText" text="En progreso">
      <formula>NOT(ISERROR(SEARCH("En progreso",H1)))</formula>
    </cfRule>
    <cfRule type="containsText" dxfId="10" priority="53" stopIfTrue="1" operator="containsText" text="Completado">
      <formula>NOT(ISERROR(SEARCH("Completado",H1)))</formula>
    </cfRule>
    <cfRule type="iconSet" priority="54">
      <iconSet iconSet="3Symbols2">
        <cfvo type="percent" val="0"/>
        <cfvo type="percent" val="33"/>
        <cfvo type="percent" val="67"/>
      </iconSet>
    </cfRule>
  </conditionalFormatting>
  <conditionalFormatting sqref="K33:K35 K58:K62 K56 K22:K31 K44:K51 K37:K40">
    <cfRule type="containsText" dxfId="9" priority="50" operator="containsText" text="Cumplido">
      <formula>NOT(ISERROR(SEARCH("Cumplido",K22)))</formula>
    </cfRule>
  </conditionalFormatting>
  <conditionalFormatting sqref="K33:K35 K58:K62 K56 K22:K31 K44:K51 K37:K40">
    <cfRule type="containsText" dxfId="8" priority="46" operator="containsText" text="N/A">
      <formula>NOT(ISERROR(SEARCH("N/A",K22)))</formula>
    </cfRule>
    <cfRule type="containsText" dxfId="7" priority="47" operator="containsText" text="No Cumplido">
      <formula>NOT(ISERROR(SEARCH("No Cumplido",K22)))</formula>
    </cfRule>
    <cfRule type="containsText" dxfId="6" priority="48" operator="containsText" text="Pendiente">
      <formula>NOT(ISERROR(SEARCH("Pendiente",K22)))</formula>
    </cfRule>
    <cfRule type="containsText" dxfId="5" priority="49" operator="containsText" text="Parcial">
      <formula>NOT(ISERROR(SEARCH("Parcial",K22)))</formula>
    </cfRule>
  </conditionalFormatting>
  <conditionalFormatting sqref="K42:K43">
    <cfRule type="containsText" dxfId="4" priority="5" operator="containsText" text="Cumplido">
      <formula>NOT(ISERROR(SEARCH("Cumplido",K42)))</formula>
    </cfRule>
  </conditionalFormatting>
  <conditionalFormatting sqref="K42:K43">
    <cfRule type="containsText" dxfId="3" priority="1" operator="containsText" text="N/A">
      <formula>NOT(ISERROR(SEARCH("N/A",K42)))</formula>
    </cfRule>
    <cfRule type="containsText" dxfId="2" priority="2" operator="containsText" text="No Cumplido">
      <formula>NOT(ISERROR(SEARCH("No Cumplido",K42)))</formula>
    </cfRule>
    <cfRule type="containsText" dxfId="1" priority="3" operator="containsText" text="Pendiente">
      <formula>NOT(ISERROR(SEARCH("Pendiente",K42)))</formula>
    </cfRule>
    <cfRule type="containsText" dxfId="0" priority="4" operator="containsText" text="Parcial">
      <formula>NOT(ISERROR(SEARCH("Parcial",K42)))</formula>
    </cfRule>
  </conditionalFormatting>
  <dataValidations count="43">
    <dataValidation type="custom" allowBlank="1" showInputMessage="1" showErrorMessage="1" error="Estos datos no deben ser modificados." sqref="C59">
      <formula1>C58</formula1>
    </dataValidation>
    <dataValidation type="custom" showInputMessage="1" showErrorMessage="1" error="Esta información no puede modificarse._x000a_" sqref="D22:D25 D28">
      <formula1>SUM(D22:D30)</formula1>
    </dataValidation>
    <dataValidation type="custom" allowBlank="1" showInputMessage="1" showErrorMessage="1" sqref="B22:B31">
      <formula1>SUM(B22:B31)</formula1>
    </dataValidation>
    <dataValidation type="custom" allowBlank="1" showInputMessage="1" showErrorMessage="1" error="Esta información no puede modificarse._x000a_" sqref="B33 C33:C35">
      <formula1>SUM(B33:B35)</formula1>
    </dataValidation>
    <dataValidation type="custom" allowBlank="1" showInputMessage="1" showErrorMessage="1" error="Esta información no puede modificarse._x000a_" sqref="B34 C49:C50">
      <formula1>SUM(B34:B35)</formula1>
    </dataValidation>
    <dataValidation type="custom" allowBlank="1" showInputMessage="1" showErrorMessage="1" error="Esta información no puede modificarse._x000a_" sqref="B58:B62 B37:B40">
      <formula1>SUM(B37:B41)</formula1>
    </dataValidation>
    <dataValidation type="custom" allowBlank="1" showInputMessage="1" showErrorMessage="1" error="Esta información no puede modificarse._x000a_" sqref="B43:B56">
      <formula1>SUM(B42:B56)</formula1>
    </dataValidation>
    <dataValidation type="custom" allowBlank="1" showInputMessage="1" showErrorMessage="1" error="Esta información no puede modificarse._x000a_" sqref="C23:C24 C28">
      <formula1>SUM(C23:C31)</formula1>
    </dataValidation>
    <dataValidation type="custom" showInputMessage="1" showErrorMessage="1" error="Esta información no puede modificarse._x000a_" sqref="D33:D35">
      <formula1>SUM(D33:D35)</formula1>
    </dataValidation>
    <dataValidation type="custom" allowBlank="1" showInputMessage="1" showErrorMessage="1" error="Esta información no puede modificarse._x000a_" sqref="C37">
      <formula1>SUM(C37:C56)</formula1>
    </dataValidation>
    <dataValidation type="custom" allowBlank="1" showInputMessage="1" showErrorMessage="1" error="Esta información no puede modificarse._x000a_" sqref="C56 C58 C61 D62">
      <formula1>SUM(B50,B52,B55,C56)</formula1>
    </dataValidation>
    <dataValidation type="custom" allowBlank="1" showInputMessage="1" showErrorMessage="1" error="Esta información no puede modificarse._x000a_" sqref="D56 D47:D50">
      <formula1>SUM(D50,D49,D48,D47,D56)</formula1>
    </dataValidation>
    <dataValidation type="custom" allowBlank="1" showInputMessage="1" showErrorMessage="1" error="Estos datos no deben modificarse." sqref="C62 C60">
      <formula1>C60</formula1>
    </dataValidation>
    <dataValidation type="custom" showInputMessage="1" showErrorMessage="1" error="Estos datos no deben modificarse." sqref="D58:D61">
      <formula1>D58</formula1>
    </dataValidation>
    <dataValidation type="custom" allowBlank="1" showInputMessage="1" showErrorMessage="1" error="Esta información no puede modificarse._x000a_" sqref="B35 C22 C51:D55 C47 B42:C42 D37">
      <formula1>B22</formula1>
    </dataValidation>
    <dataValidation type="custom" allowBlank="1" showInputMessage="1" showErrorMessage="1" sqref="E38 C25">
      <formula1>C25</formula1>
    </dataValidation>
    <dataValidation type="whole" showInputMessage="1" showErrorMessage="1" sqref="E22 E31 E48:E50 E39">
      <formula1>3</formula1>
      <formula2>3</formula2>
    </dataValidation>
    <dataValidation type="whole" allowBlank="1" showInputMessage="1" showErrorMessage="1" sqref="E25">
      <formula1>3</formula1>
      <formula2>3</formula2>
    </dataValidation>
    <dataValidation type="whole" showInputMessage="1" showErrorMessage="1" sqref="E26 E60 E54">
      <formula1>1</formula1>
      <formula2>1</formula2>
    </dataValidation>
    <dataValidation type="whole" showInputMessage="1" showErrorMessage="1" sqref="E28">
      <formula1>10</formula1>
      <formula2>10</formula2>
    </dataValidation>
    <dataValidation type="whole" allowBlank="1" showInputMessage="1" showErrorMessage="1" sqref="E29 E34">
      <formula1>5</formula1>
      <formula2>5</formula2>
    </dataValidation>
    <dataValidation type="custom" showInputMessage="1" showErrorMessage="1" error="Esta información no puede modificarse._x000a_" sqref="D42">
      <formula1>D42</formula1>
    </dataValidation>
    <dataValidation type="whole" showInputMessage="1" showErrorMessage="1" sqref="E59">
      <formula1>6</formula1>
      <formula2>6</formula2>
    </dataValidation>
    <dataValidation type="decimal" operator="lessThanOrEqual" allowBlank="1" showInputMessage="1" showErrorMessage="1" sqref="L60">
      <formula1>0.25</formula1>
    </dataValidation>
    <dataValidation type="whole" operator="lessThanOrEqual" allowBlank="1" showInputMessage="1" showErrorMessage="1" sqref="L35 L62">
      <formula1>2</formula1>
    </dataValidation>
    <dataValidation type="whole" operator="lessThanOrEqual" allowBlank="1" showInputMessage="1" showErrorMessage="1" sqref="L49:L50 L27">
      <formula1>3</formula1>
    </dataValidation>
    <dataValidation type="whole" operator="lessThanOrEqual" allowBlank="1" showInputMessage="1" showErrorMessage="1" sqref="L58 L47">
      <formula1>4</formula1>
    </dataValidation>
    <dataValidation type="whole" operator="lessThanOrEqual" allowBlank="1" showInputMessage="1" showErrorMessage="1" sqref="L34 L56">
      <formula1>5</formula1>
    </dataValidation>
    <dataValidation type="whole" operator="lessThanOrEqual" allowBlank="1" showInputMessage="1" showErrorMessage="1" sqref="L59">
      <formula1>1</formula1>
    </dataValidation>
    <dataValidation type="whole" operator="lessThanOrEqual" allowBlank="1" showInputMessage="1" showErrorMessage="1" sqref="L23:L24 L51:L55 L37:L41">
      <formula1>7</formula1>
    </dataValidation>
    <dataValidation type="whole" operator="lessThanOrEqual" allowBlank="1" showInputMessage="1" showErrorMessage="1" sqref="L44:L46">
      <formula1>8</formula1>
    </dataValidation>
    <dataValidation type="whole" operator="lessThanOrEqual" allowBlank="1" showInputMessage="1" showErrorMessage="1" sqref="L33 L28 L30:L31">
      <formula1>10</formula1>
    </dataValidation>
    <dataValidation type="list" allowBlank="1" showInputMessage="1" showErrorMessage="1" sqref="N47:N48 N32:N45">
      <formula1>#REF!</formula1>
    </dataValidation>
    <dataValidation type="decimal" showInputMessage="1" showErrorMessage="1" sqref="E27 E30 E35 E61:E62 E52:E53 E55">
      <formula1>2</formula1>
      <formula2>2</formula2>
    </dataValidation>
    <dataValidation type="decimal" showInputMessage="1" showErrorMessage="1" sqref="E58 E43:E47 E40">
      <formula1>4</formula1>
      <formula2>4</formula2>
    </dataValidation>
    <dataValidation type="whole" showInputMessage="1" showErrorMessage="1" sqref="E56">
      <formula1>5</formula1>
      <formula2>5</formula2>
    </dataValidation>
    <dataValidation type="decimal" showInputMessage="1" showErrorMessage="1" sqref="E23:E24 E37 E51">
      <formula1>7</formula1>
      <formula2>7</formula2>
    </dataValidation>
    <dataValidation type="decimal" allowBlank="1" showInputMessage="1" showErrorMessage="1" sqref="E33 E42">
      <formula1>8</formula1>
      <formula2>8</formula2>
    </dataValidation>
    <dataValidation type="decimal" operator="lessThanOrEqual" allowBlank="1" showInputMessage="1" showErrorMessage="1" sqref="L29">
      <formula1>1.25</formula1>
    </dataValidation>
    <dataValidation type="whole" operator="equal" allowBlank="1" showInputMessage="1" showErrorMessage="1" sqref="L42:L43">
      <formula1>3</formula1>
    </dataValidation>
    <dataValidation type="whole" operator="lessThanOrEqual" allowBlank="1" showInputMessage="1" showErrorMessage="1" sqref="L48 L22 L61">
      <formula1>0</formula1>
    </dataValidation>
    <dataValidation type="whole" operator="equal" allowBlank="1" showInputMessage="1" showErrorMessage="1" sqref="L25:L26">
      <formula1>0</formula1>
    </dataValidation>
    <dataValidation type="list" allowBlank="1" showInputMessage="1" showErrorMessage="1" sqref="K25 K48">
      <formula1>$P$8:$P$20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6" fitToHeight="0" orientation="landscape" r:id="rId1"/>
  <rowBreaks count="1" manualBreakCount="1">
    <brk id="58" max="2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Hoja1!$B$2:$B$6</xm:f>
          </x14:formula1>
          <xm:sqref>K33:K35 K58:K62 K56 K49:K51 K38:K40 K29:K31 K22:K24 K27 K43:K47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workbookViewId="0">
      <selection activeCell="I18" sqref="I18"/>
    </sheetView>
  </sheetViews>
  <sheetFormatPr baseColWidth="10" defaultRowHeight="15"/>
  <cols>
    <col min="5" max="5" width="12.85546875" customWidth="1"/>
    <col min="7" max="7" width="12.42578125" customWidth="1"/>
    <col min="8" max="8" width="13.42578125" customWidth="1"/>
    <col min="10" max="10" width="11.140625" customWidth="1"/>
    <col min="11" max="11" width="14" customWidth="1"/>
  </cols>
  <sheetData>
    <row r="2" spans="2:11" ht="21">
      <c r="B2" s="255" t="s">
        <v>133</v>
      </c>
      <c r="C2" s="255"/>
      <c r="D2" s="255"/>
      <c r="E2" s="255"/>
      <c r="F2" s="255"/>
      <c r="G2" s="255"/>
      <c r="H2" s="255"/>
      <c r="I2" s="255"/>
      <c r="J2" s="255"/>
      <c r="K2" s="255"/>
    </row>
    <row r="3" spans="2:11" ht="15.75" thickBot="1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1" ht="15" customHeight="1">
      <c r="B4" s="256" t="s">
        <v>134</v>
      </c>
      <c r="C4" s="258" t="s">
        <v>135</v>
      </c>
      <c r="D4" s="259"/>
      <c r="E4" s="260" t="s">
        <v>136</v>
      </c>
      <c r="F4" s="260"/>
      <c r="G4" s="260"/>
      <c r="H4" s="260"/>
      <c r="I4" s="259"/>
      <c r="J4" s="261"/>
      <c r="K4" s="263" t="s">
        <v>137</v>
      </c>
    </row>
    <row r="5" spans="2:11" ht="26.25" thickBot="1">
      <c r="B5" s="257"/>
      <c r="C5" s="265" t="s">
        <v>138</v>
      </c>
      <c r="D5" s="266"/>
      <c r="E5" s="29" t="s">
        <v>139</v>
      </c>
      <c r="F5" s="30" t="s">
        <v>140</v>
      </c>
      <c r="G5" s="31" t="s">
        <v>141</v>
      </c>
      <c r="H5" s="32" t="s">
        <v>142</v>
      </c>
      <c r="I5" s="33" t="s">
        <v>107</v>
      </c>
      <c r="J5" s="262"/>
      <c r="K5" s="264"/>
    </row>
    <row r="6" spans="2:11">
      <c r="B6" s="34">
        <v>1</v>
      </c>
      <c r="C6" s="267" t="s">
        <v>143</v>
      </c>
      <c r="D6" s="268"/>
      <c r="E6" s="35">
        <f>COUNTIF('Evaluación PT 2018'!K22:K31,"Cumplido ")</f>
        <v>0</v>
      </c>
      <c r="F6" s="36">
        <f>+COUNTIF('Evaluación PT 2018'!K22:K31,"Parcial")</f>
        <v>0</v>
      </c>
      <c r="G6" s="36">
        <f>+COUNTIF('Evaluación PT 2018'!K22:K31,"Pendiente")</f>
        <v>0</v>
      </c>
      <c r="H6" s="37">
        <f>+COUNTIF('Evaluación PT 2018'!K22:K31,"No cumplido")</f>
        <v>1</v>
      </c>
      <c r="I6" s="36">
        <f>+COUNTIF('Evaluación PT 2018'!K22:K31,"N/A")</f>
        <v>0</v>
      </c>
      <c r="J6" s="262"/>
      <c r="K6" s="269">
        <f>'Evaluación PT 2018'!L63</f>
        <v>5.5</v>
      </c>
    </row>
    <row r="7" spans="2:11">
      <c r="B7" s="38">
        <v>2</v>
      </c>
      <c r="C7" s="271" t="s">
        <v>144</v>
      </c>
      <c r="D7" s="272"/>
      <c r="E7" s="35">
        <f>COUNTIF('Evaluación PT 2018'!K33:K35,"Cumplido ")</f>
        <v>0</v>
      </c>
      <c r="F7" s="36">
        <f>+COUNTIF('Evaluación PT 2018'!K33:K35,"Parcial")</f>
        <v>0</v>
      </c>
      <c r="G7" s="36">
        <f>+COUNTIF('Evaluación PT 2018'!K33:K35,"Pendiente")</f>
        <v>0</v>
      </c>
      <c r="H7" s="39">
        <f>+COUNTIF('Evaluación PT 2018'!K33:K35,"No cumplido")</f>
        <v>0</v>
      </c>
      <c r="I7" s="40">
        <f>+COUNTIF('Evaluación PT 2018'!K33:K35,"N/A")</f>
        <v>0</v>
      </c>
      <c r="J7" s="262"/>
      <c r="K7" s="270"/>
    </row>
    <row r="8" spans="2:11" ht="15" customHeight="1">
      <c r="B8" s="38">
        <v>3</v>
      </c>
      <c r="C8" s="271" t="s">
        <v>145</v>
      </c>
      <c r="D8" s="272"/>
      <c r="E8" s="35">
        <f>COUNTIF('Evaluación PT 2018'!K37:K56,"Cumplido ")</f>
        <v>1</v>
      </c>
      <c r="F8" s="36">
        <f>+COUNTIF('Evaluación PT 2018'!K37:K56,"Parcial")</f>
        <v>0</v>
      </c>
      <c r="G8" s="36">
        <f>+COUNTIF('Evaluación PT 2018'!K37:K56,"Pendiente")</f>
        <v>1</v>
      </c>
      <c r="H8" s="39">
        <f>+COUNTIF('Evaluación PT 2018'!K37:K56,"No cumplido")</f>
        <v>0</v>
      </c>
      <c r="I8" s="40">
        <f>+COUNTIF('Evaluación PT 2018'!K37:K56,"N/A")</f>
        <v>2</v>
      </c>
      <c r="J8" s="262"/>
      <c r="K8" s="279" t="s">
        <v>146</v>
      </c>
    </row>
    <row r="9" spans="2:11">
      <c r="B9" s="38">
        <v>4</v>
      </c>
      <c r="C9" s="271" t="s">
        <v>147</v>
      </c>
      <c r="D9" s="272"/>
      <c r="E9" s="35">
        <f>COUNTIF('Evaluación PT 2018'!K58:K62,"Cumplido ")</f>
        <v>0</v>
      </c>
      <c r="F9" s="36">
        <f>+COUNTIF('Evaluación PT 2018'!K58:K62,"Parcial")</f>
        <v>0</v>
      </c>
      <c r="G9" s="36">
        <f>+COUNTIF('Evaluación PT 2018'!K58:K62,"Pendiente")</f>
        <v>2</v>
      </c>
      <c r="H9" s="39">
        <f>+COUNTIF('Evaluación PT 2018'!K58:K62,"No cumplido")</f>
        <v>0</v>
      </c>
      <c r="I9" s="40">
        <f>+COUNTIF('Evaluación PT 2018'!K58:K62,"N/A")</f>
        <v>0</v>
      </c>
      <c r="J9" s="262"/>
      <c r="K9" s="280"/>
    </row>
    <row r="10" spans="2:11">
      <c r="B10" s="281" t="s">
        <v>148</v>
      </c>
      <c r="C10" s="282"/>
      <c r="D10" s="283"/>
      <c r="E10" s="41">
        <f>SUM(E6:E9)</f>
        <v>1</v>
      </c>
      <c r="F10" s="41">
        <f t="shared" ref="F10:I10" si="0">SUM(F6:F9)</f>
        <v>0</v>
      </c>
      <c r="G10" s="41">
        <f t="shared" si="0"/>
        <v>3</v>
      </c>
      <c r="H10" s="41">
        <f t="shared" si="0"/>
        <v>1</v>
      </c>
      <c r="I10" s="41">
        <f t="shared" si="0"/>
        <v>2</v>
      </c>
      <c r="J10" s="42">
        <f>SUM(E10:I10)</f>
        <v>7</v>
      </c>
      <c r="K10" s="284">
        <v>0</v>
      </c>
    </row>
    <row r="11" spans="2:11">
      <c r="B11" s="285" t="s">
        <v>149</v>
      </c>
      <c r="C11" s="286"/>
      <c r="D11" s="287"/>
      <c r="E11" s="43">
        <f>+E10/J10</f>
        <v>0.14285714285714285</v>
      </c>
      <c r="F11" s="44">
        <f>+F10/J10</f>
        <v>0</v>
      </c>
      <c r="G11" s="44">
        <f>+G10/J10</f>
        <v>0.42857142857142855</v>
      </c>
      <c r="H11" s="45">
        <f>+H10/J10</f>
        <v>0.14285714285714285</v>
      </c>
      <c r="I11" s="46">
        <f>+I10/J10</f>
        <v>0.2857142857142857</v>
      </c>
      <c r="J11" s="47">
        <f>SUM(E11:I11)</f>
        <v>0.99999999999999989</v>
      </c>
      <c r="K11" s="269"/>
    </row>
    <row r="12" spans="2:11" ht="15.75" thickBot="1">
      <c r="B12" s="273" t="s">
        <v>150</v>
      </c>
      <c r="C12" s="274"/>
      <c r="D12" s="275"/>
      <c r="E12" s="276"/>
      <c r="F12" s="276"/>
      <c r="G12" s="276"/>
      <c r="H12" s="276"/>
      <c r="I12" s="276"/>
      <c r="J12" s="276"/>
      <c r="K12" s="48">
        <f>K6-K10</f>
        <v>5.5</v>
      </c>
    </row>
    <row r="13" spans="2:11">
      <c r="B13" s="277" t="s">
        <v>151</v>
      </c>
      <c r="C13" s="277"/>
      <c r="D13" s="277"/>
      <c r="E13" s="277"/>
      <c r="F13" s="277"/>
      <c r="G13" s="277"/>
      <c r="H13" s="277"/>
      <c r="I13" s="277"/>
      <c r="J13" s="277"/>
      <c r="K13" s="277"/>
    </row>
    <row r="15" spans="2:11">
      <c r="B15" s="278"/>
      <c r="C15" s="278"/>
      <c r="D15" s="278"/>
      <c r="E15" s="278"/>
      <c r="F15" s="278"/>
      <c r="G15" s="278"/>
      <c r="H15" s="278"/>
      <c r="I15" s="278"/>
      <c r="J15" s="278"/>
      <c r="K15" s="278"/>
    </row>
  </sheetData>
  <mergeCells count="20">
    <mergeCell ref="B12:D12"/>
    <mergeCell ref="E12:J12"/>
    <mergeCell ref="B13:K13"/>
    <mergeCell ref="B15:K15"/>
    <mergeCell ref="C8:D8"/>
    <mergeCell ref="K8:K9"/>
    <mergeCell ref="C9:D9"/>
    <mergeCell ref="B10:D10"/>
    <mergeCell ref="K10:K11"/>
    <mergeCell ref="B11:D11"/>
    <mergeCell ref="B2:K2"/>
    <mergeCell ref="B4:B5"/>
    <mergeCell ref="C4:D4"/>
    <mergeCell ref="E4:I4"/>
    <mergeCell ref="J4:J9"/>
    <mergeCell ref="K4:K5"/>
    <mergeCell ref="C5:D5"/>
    <mergeCell ref="C6:D6"/>
    <mergeCell ref="K6:K7"/>
    <mergeCell ref="C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topLeftCell="A10" workbookViewId="0">
      <selection activeCell="E16" sqref="E16"/>
    </sheetView>
  </sheetViews>
  <sheetFormatPr baseColWidth="10" defaultRowHeight="15"/>
  <cols>
    <col min="2" max="2" width="0" hidden="1" customWidth="1"/>
  </cols>
  <sheetData>
    <row r="2" spans="2:2" ht="18.75">
      <c r="B2" s="8" t="s">
        <v>104</v>
      </c>
    </row>
    <row r="3" spans="2:2" ht="18.75">
      <c r="B3" s="8" t="s">
        <v>2</v>
      </c>
    </row>
    <row r="4" spans="2:2" ht="18.75">
      <c r="B4" s="8" t="s">
        <v>105</v>
      </c>
    </row>
    <row r="5" spans="2:2" ht="18.75">
      <c r="B5" s="8" t="s">
        <v>106</v>
      </c>
    </row>
    <row r="6" spans="2:2" ht="18.75">
      <c r="B6" s="8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Evaluación PT 2018</vt:lpstr>
      <vt:lpstr>Resumen de resultados</vt:lpstr>
      <vt:lpstr>Hoja1</vt:lpstr>
      <vt:lpstr>'Evaluación PT 2018'!Área_de_impresión</vt:lpstr>
      <vt:lpstr>'Evaluación PT 2018'!Títulos_a_imprimir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Roxanna Victorio Estevez</cp:lastModifiedBy>
  <cp:lastPrinted>2018-04-06T14:48:14Z</cp:lastPrinted>
  <dcterms:created xsi:type="dcterms:W3CDTF">2014-10-03T18:34:35Z</dcterms:created>
  <dcterms:modified xsi:type="dcterms:W3CDTF">2018-10-10T13:45:31Z</dcterms:modified>
</cp:coreProperties>
</file>