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W:\Oficina de Acceso  a la Informacion\DOCUMENTOS VARIOS PORTAL\Plan Estratégico Institucional\"/>
    </mc:Choice>
  </mc:AlternateContent>
  <bookViews>
    <workbookView xWindow="0" yWindow="0" windowWidth="20490" windowHeight="7755" tabRatio="911"/>
  </bookViews>
  <sheets>
    <sheet name="VME" sheetId="1" r:id="rId1"/>
    <sheet name="VMAEG" sheetId="2" r:id="rId2"/>
    <sheet name="VMEN" sheetId="3" r:id="rId3"/>
    <sheet name="VMH" sheetId="4" r:id="rId4"/>
    <sheet name="VMSEI" sheetId="5" r:id="rId5"/>
    <sheet name="VMM" sheetId="6" r:id="rId6"/>
    <sheet name="DAAyCC" sheetId="7" r:id="rId7"/>
    <sheet name="DGS" sheetId="8" r:id="rId8"/>
    <sheet name="DRRII" sheetId="9" r:id="rId9"/>
    <sheet name="DJ" sheetId="10" r:id="rId10"/>
    <sheet name="Depto.PP" sheetId="11" r:id="rId11"/>
    <sheet name="DPyD" sheetId="12" r:id="rId12"/>
    <sheet name="DEI" sheetId="13" r:id="rId13"/>
    <sheet name="DRRHH" sheetId="14" r:id="rId14"/>
    <sheet name="DC" sheetId="15" r:id="rId15"/>
    <sheet name="DTIC" sheetId="16" r:id="rId16"/>
    <sheet name="DAF" sheetId="17" r:id="rId17"/>
    <sheet name="DPE" sheetId="18" r:id="rId18"/>
    <sheet name="UEF" sheetId="19" r:id="rId19"/>
    <sheet name="DAIP" sheetId="20" r:id="rId20"/>
    <sheet name="OEGD" sheetId="21" r:id="rId21"/>
    <sheet name="USF" sheetId="22" r:id="rId22"/>
  </sheets>
  <externalReferences>
    <externalReference r:id="rId23"/>
  </externalReferences>
  <definedNames>
    <definedName name="_xlnm.Print_Titles" localSheetId="6">DAAyCC!$1:$10</definedName>
    <definedName name="_xlnm.Print_Titles" localSheetId="16">DAF!$1:$10</definedName>
    <definedName name="_xlnm.Print_Titles" localSheetId="19">DAIP!$1:$10</definedName>
    <definedName name="_xlnm.Print_Titles" localSheetId="14">DC!$1:$10</definedName>
    <definedName name="_xlnm.Print_Titles" localSheetId="12">DEI!$1:$10</definedName>
    <definedName name="_xlnm.Print_Titles" localSheetId="10">Depto.PP!$1:$10</definedName>
    <definedName name="_xlnm.Print_Titles" localSheetId="7">DGS!$1:$10</definedName>
    <definedName name="_xlnm.Print_Titles" localSheetId="9">DJ!$1:$10</definedName>
    <definedName name="_xlnm.Print_Titles" localSheetId="17">DPE!$1:$10</definedName>
    <definedName name="_xlnm.Print_Titles" localSheetId="11">DPyD!$1:$10</definedName>
    <definedName name="_xlnm.Print_Titles" localSheetId="13">DRRHH!$1:$10</definedName>
    <definedName name="_xlnm.Print_Titles" localSheetId="8">DRRII!$1:$10</definedName>
    <definedName name="_xlnm.Print_Titles" localSheetId="15">DTIC!$1:$10</definedName>
    <definedName name="_xlnm.Print_Titles" localSheetId="20">OEGD!$1:$10</definedName>
    <definedName name="_xlnm.Print_Titles" localSheetId="18">UEF!$1:$10</definedName>
    <definedName name="_xlnm.Print_Titles" localSheetId="21">USF!$1:$10</definedName>
    <definedName name="_xlnm.Print_Titles" localSheetId="1">VMAEG!$1:$10</definedName>
    <definedName name="_xlnm.Print_Titles" localSheetId="0">VME!$1:$10</definedName>
    <definedName name="_xlnm.Print_Titles" localSheetId="2">VMEN!$1:$10</definedName>
    <definedName name="_xlnm.Print_Titles" localSheetId="3">VMH!$1:$10</definedName>
    <definedName name="_xlnm.Print_Titles" localSheetId="5">VMM!$1:$10</definedName>
    <definedName name="_xlnm.Print_Titles" localSheetId="4">VMSEI!$1:$10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7" i="22" l="1"/>
  <c r="O28" i="22"/>
  <c r="O14" i="22"/>
  <c r="O11" i="22"/>
  <c r="O32" i="21"/>
  <c r="O33" i="21"/>
  <c r="O26" i="21"/>
  <c r="O15" i="21"/>
  <c r="O11" i="21"/>
  <c r="O21" i="20"/>
  <c r="O22" i="20"/>
  <c r="O17" i="20"/>
  <c r="O13" i="20"/>
  <c r="O11" i="20"/>
  <c r="O40" i="19"/>
  <c r="O32" i="18"/>
  <c r="O33" i="18"/>
  <c r="O21" i="18"/>
  <c r="O19" i="18"/>
  <c r="O14" i="18"/>
  <c r="O11" i="18"/>
  <c r="O63" i="17"/>
  <c r="O64" i="17"/>
  <c r="O56" i="17"/>
  <c r="O41" i="17"/>
  <c r="O21" i="17"/>
  <c r="O15" i="17"/>
  <c r="O11" i="17"/>
  <c r="O48" i="16"/>
  <c r="O49" i="16"/>
  <c r="O44" i="16"/>
  <c r="O36" i="16"/>
  <c r="O32" i="16"/>
  <c r="O24" i="16"/>
  <c r="O11" i="16"/>
  <c r="O20" i="15"/>
  <c r="O21" i="15"/>
  <c r="O18" i="15"/>
  <c r="O13" i="15"/>
  <c r="O11" i="15"/>
  <c r="O61" i="19" l="1"/>
  <c r="O52" i="19"/>
  <c r="O49" i="19"/>
  <c r="O24" i="19"/>
  <c r="O65" i="19"/>
  <c r="O34" i="19" l="1"/>
  <c r="O31" i="19"/>
  <c r="O43" i="19" l="1"/>
  <c r="O21" i="19"/>
  <c r="O11" i="19" l="1"/>
  <c r="O66" i="19"/>
  <c r="O27" i="17" l="1"/>
  <c r="O51" i="17" l="1"/>
  <c r="O46" i="17" l="1"/>
  <c r="O35" i="17"/>
  <c r="O59" i="14" l="1"/>
  <c r="O60" i="14"/>
  <c r="O57" i="14"/>
  <c r="O48" i="14"/>
  <c r="O37" i="14"/>
  <c r="O29" i="14"/>
  <c r="O19" i="14"/>
  <c r="O11" i="14"/>
  <c r="O33" i="13"/>
  <c r="O34" i="13"/>
  <c r="O22" i="13"/>
  <c r="O20" i="13"/>
  <c r="O14" i="13"/>
  <c r="O11" i="13"/>
  <c r="O133" i="12"/>
  <c r="O134" i="12"/>
  <c r="O128" i="12"/>
  <c r="O123" i="12"/>
  <c r="O122" i="12"/>
  <c r="O115" i="12"/>
  <c r="O107" i="12"/>
  <c r="O106" i="12"/>
  <c r="O102" i="12"/>
  <c r="O100" i="12"/>
  <c r="O77" i="12"/>
  <c r="O72" i="12"/>
  <c r="O64" i="12"/>
  <c r="O59" i="12"/>
  <c r="O55" i="12"/>
  <c r="O48" i="12"/>
  <c r="O43" i="12"/>
  <c r="O36" i="12"/>
  <c r="O34" i="12"/>
  <c r="O30" i="12"/>
  <c r="O25" i="12"/>
  <c r="O20" i="12"/>
  <c r="O14" i="12"/>
  <c r="O11" i="12"/>
  <c r="O50" i="11"/>
  <c r="O51" i="11"/>
  <c r="O46" i="11"/>
  <c r="O40" i="11"/>
  <c r="O38" i="11"/>
  <c r="O33" i="11"/>
  <c r="O30" i="11"/>
  <c r="O21" i="11"/>
  <c r="O11" i="11"/>
  <c r="O55" i="10"/>
  <c r="O56" i="10"/>
  <c r="O52" i="10"/>
  <c r="O46" i="10"/>
  <c r="O44" i="10"/>
  <c r="O29" i="10"/>
  <c r="O28" i="10"/>
  <c r="O27" i="10"/>
  <c r="O23" i="10"/>
  <c r="O21" i="10"/>
  <c r="O20" i="10"/>
  <c r="O14" i="10"/>
  <c r="O11" i="10"/>
  <c r="O31" i="9"/>
  <c r="O32" i="9"/>
  <c r="O25" i="9"/>
  <c r="O22" i="9"/>
  <c r="O44" i="8"/>
  <c r="O45" i="8"/>
  <c r="O37" i="8"/>
  <c r="O35" i="8"/>
  <c r="O21" i="8"/>
  <c r="O11" i="8"/>
  <c r="O47" i="7"/>
  <c r="O48" i="7"/>
  <c r="O37" i="7"/>
  <c r="O33" i="7"/>
  <c r="O26" i="7"/>
  <c r="O15" i="7"/>
  <c r="O11" i="7"/>
  <c r="O31" i="6"/>
  <c r="O32" i="6"/>
  <c r="O25" i="6"/>
  <c r="O22" i="6"/>
  <c r="O17" i="6"/>
  <c r="O11" i="6"/>
  <c r="O76" i="5"/>
  <c r="O77" i="5"/>
  <c r="O54" i="5"/>
  <c r="O32" i="5"/>
  <c r="O26" i="5"/>
  <c r="O21" i="5"/>
  <c r="O11" i="5"/>
  <c r="O18" i="4"/>
  <c r="O19" i="4"/>
  <c r="O14" i="4"/>
  <c r="O11" i="4"/>
  <c r="O83" i="3"/>
  <c r="O84" i="3"/>
  <c r="O76" i="3"/>
  <c r="O70" i="3"/>
  <c r="O66" i="3"/>
  <c r="O60" i="3"/>
  <c r="O57" i="3"/>
  <c r="O52" i="3"/>
  <c r="O47" i="3"/>
  <c r="O42" i="3"/>
  <c r="O38" i="3"/>
  <c r="O23" i="3"/>
  <c r="O11" i="3"/>
  <c r="O54" i="2"/>
  <c r="O55" i="2"/>
  <c r="O49" i="2"/>
  <c r="O34" i="2"/>
  <c r="O31" i="2"/>
  <c r="O27" i="2"/>
  <c r="O23" i="2"/>
  <c r="O15" i="2"/>
  <c r="O11" i="2"/>
  <c r="O73" i="1"/>
  <c r="O74" i="1"/>
  <c r="O69" i="1"/>
  <c r="O66" i="1"/>
  <c r="O59" i="1"/>
  <c r="O56" i="1"/>
  <c r="O54" i="1"/>
  <c r="O47" i="1"/>
  <c r="O45" i="1"/>
  <c r="O23" i="1"/>
  <c r="O11" i="1"/>
  <c r="O30" i="6" l="1"/>
  <c r="O36" i="10"/>
  <c r="O26" i="22" l="1"/>
  <c r="O31" i="21"/>
  <c r="O20" i="20"/>
  <c r="O64" i="19"/>
  <c r="O31" i="18"/>
  <c r="O62" i="17"/>
  <c r="O47" i="16"/>
  <c r="O19" i="15"/>
  <c r="O58" i="14"/>
  <c r="O32" i="13"/>
  <c r="O132" i="12"/>
  <c r="O49" i="11"/>
  <c r="O54" i="10"/>
  <c r="O30" i="9"/>
  <c r="O43" i="8"/>
  <c r="O46" i="7"/>
  <c r="O75" i="5"/>
  <c r="O17" i="4"/>
  <c r="O82" i="3"/>
  <c r="O53" i="2"/>
  <c r="O72" i="1"/>
  <c r="I26" i="22" l="1"/>
  <c r="B26" i="22"/>
  <c r="I31" i="21" l="1"/>
  <c r="B31" i="21"/>
  <c r="I20" i="20" l="1"/>
  <c r="B20" i="20"/>
  <c r="B31" i="18" l="1"/>
  <c r="I19" i="15" l="1"/>
  <c r="B19" i="15"/>
  <c r="I58" i="14" l="1"/>
  <c r="B58" i="14"/>
  <c r="I32" i="13" l="1"/>
  <c r="B32" i="13"/>
  <c r="I132" i="12" l="1"/>
  <c r="B132" i="12"/>
  <c r="Q82" i="12"/>
  <c r="Q36" i="12"/>
  <c r="Q14" i="12"/>
  <c r="Q136" i="12" s="1"/>
  <c r="Q11" i="12"/>
  <c r="I49" i="11" l="1"/>
  <c r="B49" i="11"/>
  <c r="I54" i="10" l="1"/>
  <c r="B54" i="10"/>
  <c r="I30" i="9" l="1"/>
  <c r="B30" i="9"/>
  <c r="I43" i="8" l="1"/>
  <c r="B43" i="8"/>
  <c r="I46" i="7" l="1"/>
  <c r="B46" i="7"/>
  <c r="I30" i="6" l="1"/>
  <c r="B30" i="6"/>
  <c r="I75" i="5" l="1"/>
  <c r="B75" i="5"/>
  <c r="I17" i="4" l="1"/>
  <c r="B17" i="4"/>
  <c r="I53" i="2" l="1"/>
  <c r="B53" i="2"/>
</calcChain>
</file>

<file path=xl/comments1.xml><?xml version="1.0" encoding="utf-8"?>
<comments xmlns="http://schemas.openxmlformats.org/spreadsheetml/2006/main">
  <authors>
    <author>Ivana Cabral Mejia</author>
  </authors>
  <commentList>
    <comment ref="H44" authorId="0" shapeId="0">
      <text>
        <r>
          <rPr>
            <b/>
            <sz val="9"/>
            <color indexed="81"/>
            <rFont val="Tahoma"/>
            <charset val="1"/>
          </rPr>
          <t>Ivana Cabral Mejia:</t>
        </r>
        <r>
          <rPr>
            <sz val="9"/>
            <color indexed="81"/>
            <rFont val="Tahoma"/>
            <charset val="1"/>
          </rPr>
          <t xml:space="preserve">
Cuántos equipos tienen planificado instalar?</t>
        </r>
      </text>
    </comment>
    <comment ref="A59" authorId="0" shapeId="0">
      <text>
        <r>
          <rPr>
            <b/>
            <sz val="9"/>
            <color indexed="81"/>
            <rFont val="Tahoma"/>
            <family val="2"/>
          </rPr>
          <t>Ivana Cabral Mejia:</t>
        </r>
        <r>
          <rPr>
            <sz val="9"/>
            <color indexed="81"/>
            <rFont val="Tahoma"/>
            <family val="2"/>
          </rPr>
          <t xml:space="preserve">
No hay una actividad para la elaboración del Reglamento.</t>
        </r>
      </text>
    </comment>
  </commentList>
</comments>
</file>

<file path=xl/comments2.xml><?xml version="1.0" encoding="utf-8"?>
<comments xmlns="http://schemas.openxmlformats.org/spreadsheetml/2006/main">
  <authors>
    <author>Ivana Cabral Mejia</author>
  </authors>
  <commentList>
    <comment ref="H27" authorId="0" shapeId="0">
      <text>
        <r>
          <rPr>
            <b/>
            <sz val="9"/>
            <color indexed="81"/>
            <rFont val="Tahoma"/>
            <family val="2"/>
          </rPr>
          <t>Ivana Cabral Mejia:</t>
        </r>
        <r>
          <rPr>
            <sz val="9"/>
            <color indexed="81"/>
            <rFont val="Tahoma"/>
            <family val="2"/>
          </rPr>
          <t xml:space="preserve">
A cuáles mineras se piensa visitar.</t>
        </r>
      </text>
    </comment>
  </commentList>
</comments>
</file>

<file path=xl/comments3.xml><?xml version="1.0" encoding="utf-8"?>
<comments xmlns="http://schemas.openxmlformats.org/spreadsheetml/2006/main">
  <authors>
    <author>Presentaciones MEM</author>
  </authors>
  <commentList>
    <comment ref="A123" authorId="0" shapeId="0">
      <text>
        <r>
          <rPr>
            <b/>
            <sz val="9"/>
            <color indexed="81"/>
            <rFont val="Tahoma"/>
            <family val="2"/>
          </rPr>
          <t>Verónica Guzmán:</t>
        </r>
        <r>
          <rPr>
            <sz val="9"/>
            <color indexed="81"/>
            <rFont val="Tahoma"/>
            <family val="2"/>
          </rPr>
          <t xml:space="preserve">
1. Las Estadísticas son recolectadas a través de un formato digital colocado en TRANDOC, que esta confeccionado para su activación cada seis (6) meses.   
2.  Estas no pueden ser realizadas Trimestral, ya que la mayoría de las unidades a los seis (6) meses no han generado cambios en sus datos. La mayoría de los cambios se realizan en diciembre, al año de cierre.        
 3. La encargada solicita sea eliminado del POA 2020 del Departamento de Desarrollo Institucional este producto, ya que el analista a su cargo, el Lic. Norberto de los Santos no está en el Departamento.</t>
        </r>
      </text>
    </comment>
  </commentList>
</comments>
</file>

<file path=xl/comments4.xml><?xml version="1.0" encoding="utf-8"?>
<comments xmlns="http://schemas.openxmlformats.org/spreadsheetml/2006/main">
  <authors>
    <author>Ivana Cabral Mejia</author>
  </authors>
  <commentList>
    <comment ref="H30" authorId="0" shapeId="0">
      <text>
        <r>
          <rPr>
            <b/>
            <sz val="9"/>
            <color indexed="81"/>
            <rFont val="Tahoma"/>
            <family val="2"/>
          </rPr>
          <t>Ivana Cabral Mejia:</t>
        </r>
        <r>
          <rPr>
            <sz val="9"/>
            <color indexed="81"/>
            <rFont val="Tahoma"/>
            <family val="2"/>
          </rPr>
          <t xml:space="preserve">
No es necesario</t>
        </r>
      </text>
    </comment>
  </commentList>
</comments>
</file>

<file path=xl/comments5.xml><?xml version="1.0" encoding="utf-8"?>
<comments xmlns="http://schemas.openxmlformats.org/spreadsheetml/2006/main">
  <authors>
    <author>Presentaciones mem</author>
    <author>Ivanna Cabral</author>
  </authors>
  <commentList>
    <comment ref="H11" authorId="0" shapeId="0">
      <text>
        <r>
          <rPr>
            <b/>
            <sz val="9"/>
            <color indexed="81"/>
            <rFont val="Tahoma"/>
            <family val="2"/>
          </rPr>
          <t>Presentaciones MEM:</t>
        </r>
        <r>
          <rPr>
            <sz val="9"/>
            <color indexed="81"/>
            <rFont val="Tahoma"/>
            <family val="2"/>
          </rPr>
          <t xml:space="preserve">
Edward</t>
        </r>
      </text>
    </comment>
    <comment ref="H12" authorId="0" shapeId="0">
      <text>
        <r>
          <rPr>
            <b/>
            <sz val="9"/>
            <color indexed="81"/>
            <rFont val="Tahoma"/>
            <family val="2"/>
          </rPr>
          <t>Presentaciones MEM:</t>
        </r>
        <r>
          <rPr>
            <sz val="9"/>
            <color indexed="81"/>
            <rFont val="Tahoma"/>
            <family val="2"/>
          </rPr>
          <t xml:space="preserve">
Edward</t>
        </r>
      </text>
    </comment>
    <comment ref="H13" authorId="0" shapeId="0">
      <text>
        <r>
          <rPr>
            <b/>
            <sz val="9"/>
            <color indexed="81"/>
            <rFont val="Tahoma"/>
            <family val="2"/>
          </rPr>
          <t>Presentaciones MEM:</t>
        </r>
        <r>
          <rPr>
            <sz val="9"/>
            <color indexed="81"/>
            <rFont val="Tahoma"/>
            <family val="2"/>
          </rPr>
          <t xml:space="preserve">
Edward</t>
        </r>
      </text>
    </comment>
    <comment ref="H14" authorId="0" shapeId="0">
      <text>
        <r>
          <rPr>
            <b/>
            <sz val="9"/>
            <color indexed="81"/>
            <rFont val="Tahoma"/>
            <family val="2"/>
          </rPr>
          <t>Presentaciones MEM:</t>
        </r>
        <r>
          <rPr>
            <sz val="9"/>
            <color indexed="81"/>
            <rFont val="Tahoma"/>
            <family val="2"/>
          </rPr>
          <t xml:space="preserve">
Edward</t>
        </r>
      </text>
    </comment>
    <comment ref="H21" authorId="1" shapeId="0">
      <text>
        <r>
          <rPr>
            <b/>
            <sz val="9"/>
            <color indexed="81"/>
            <rFont val="Tahoma"/>
            <family val="2"/>
          </rPr>
          <t>Ivanna Cabral:</t>
        </r>
        <r>
          <rPr>
            <sz val="9"/>
            <color indexed="81"/>
            <rFont val="Tahoma"/>
            <family val="2"/>
          </rPr>
          <t xml:space="preserve">
Noelia</t>
        </r>
      </text>
    </comment>
    <comment ref="H22" authorId="1" shapeId="0">
      <text>
        <r>
          <rPr>
            <b/>
            <sz val="9"/>
            <color indexed="81"/>
            <rFont val="Tahoma"/>
            <family val="2"/>
          </rPr>
          <t>Ivanna Cabral:</t>
        </r>
        <r>
          <rPr>
            <sz val="9"/>
            <color indexed="81"/>
            <rFont val="Tahoma"/>
            <family val="2"/>
          </rPr>
          <t xml:space="preserve">
Jeimi</t>
        </r>
      </text>
    </comment>
    <comment ref="H23" authorId="1" shapeId="0">
      <text>
        <r>
          <rPr>
            <b/>
            <sz val="9"/>
            <color indexed="81"/>
            <rFont val="Tahoma"/>
            <family val="2"/>
          </rPr>
          <t>Ivanna Cabral:</t>
        </r>
        <r>
          <rPr>
            <sz val="9"/>
            <color indexed="81"/>
            <rFont val="Tahoma"/>
            <family val="2"/>
          </rPr>
          <t xml:space="preserve">
Noelia</t>
        </r>
      </text>
    </comment>
    <comment ref="H24" authorId="1" shapeId="0">
      <text>
        <r>
          <rPr>
            <b/>
            <sz val="9"/>
            <color indexed="81"/>
            <rFont val="Tahoma"/>
            <family val="2"/>
          </rPr>
          <t>Ivanna Cabral:</t>
        </r>
        <r>
          <rPr>
            <sz val="9"/>
            <color indexed="81"/>
            <rFont val="Tahoma"/>
            <family val="2"/>
          </rPr>
          <t xml:space="preserve">
Nelson</t>
        </r>
      </text>
    </comment>
    <comment ref="H25" authorId="1" shapeId="0">
      <text>
        <r>
          <rPr>
            <b/>
            <sz val="9"/>
            <color indexed="81"/>
            <rFont val="Tahoma"/>
            <family val="2"/>
          </rPr>
          <t>Ivanna Cabral:</t>
        </r>
        <r>
          <rPr>
            <sz val="9"/>
            <color indexed="81"/>
            <rFont val="Tahoma"/>
            <family val="2"/>
          </rPr>
          <t xml:space="preserve">
Nelson</t>
        </r>
      </text>
    </comment>
    <comment ref="H26" authorId="0" shapeId="0">
      <text>
        <r>
          <rPr>
            <b/>
            <sz val="9"/>
            <color indexed="81"/>
            <rFont val="Tahoma"/>
            <family val="2"/>
          </rPr>
          <t>Presentaciones MEM:</t>
        </r>
        <r>
          <rPr>
            <sz val="9"/>
            <color indexed="81"/>
            <rFont val="Tahoma"/>
            <family val="2"/>
          </rPr>
          <t xml:space="preserve">
Noelia</t>
        </r>
      </text>
    </comment>
    <comment ref="F27" authorId="0" shapeId="0">
      <text>
        <r>
          <rPr>
            <b/>
            <sz val="9"/>
            <color indexed="81"/>
            <rFont val="Tahoma"/>
            <family val="2"/>
          </rPr>
          <t>Presentaciones MEM:</t>
        </r>
        <r>
          <rPr>
            <sz val="9"/>
            <color indexed="81"/>
            <rFont val="Tahoma"/>
            <family val="2"/>
          </rPr>
          <t xml:space="preserve">
José García</t>
        </r>
      </text>
    </comment>
    <comment ref="F31" authorId="0" shapeId="0">
      <text>
        <r>
          <rPr>
            <b/>
            <sz val="9"/>
            <color indexed="81"/>
            <rFont val="Tahoma"/>
            <family val="2"/>
          </rPr>
          <t>Presentaciones MEM:</t>
        </r>
        <r>
          <rPr>
            <sz val="9"/>
            <color indexed="81"/>
            <rFont val="Tahoma"/>
            <family val="2"/>
          </rPr>
          <t xml:space="preserve">
José García</t>
        </r>
      </text>
    </comment>
    <comment ref="H35" authorId="0" shapeId="0">
      <text>
        <r>
          <rPr>
            <b/>
            <sz val="9"/>
            <color indexed="81"/>
            <rFont val="Tahoma"/>
            <family val="2"/>
          </rPr>
          <t>Presentaciones MEM:</t>
        </r>
        <r>
          <rPr>
            <sz val="9"/>
            <color indexed="81"/>
            <rFont val="Tahoma"/>
            <family val="2"/>
          </rPr>
          <t xml:space="preserve">
Ebiu</t>
        </r>
      </text>
    </comment>
    <comment ref="H36" authorId="0" shapeId="0">
      <text>
        <r>
          <rPr>
            <b/>
            <sz val="9"/>
            <color indexed="81"/>
            <rFont val="Tahoma"/>
            <family val="2"/>
          </rPr>
          <t>Presentaciones MEM:</t>
        </r>
        <r>
          <rPr>
            <sz val="9"/>
            <color indexed="81"/>
            <rFont val="Tahoma"/>
            <family val="2"/>
          </rPr>
          <t xml:space="preserve">
Ebiu</t>
        </r>
      </text>
    </comment>
    <comment ref="H37" authorId="0" shapeId="0">
      <text>
        <r>
          <rPr>
            <b/>
            <sz val="9"/>
            <color indexed="81"/>
            <rFont val="Tahoma"/>
            <family val="2"/>
          </rPr>
          <t>Presentaciones MEM:</t>
        </r>
        <r>
          <rPr>
            <sz val="9"/>
            <color indexed="81"/>
            <rFont val="Tahoma"/>
            <family val="2"/>
          </rPr>
          <t xml:space="preserve">
Ebiu</t>
        </r>
      </text>
    </comment>
    <comment ref="H38" authorId="0" shapeId="0">
      <text>
        <r>
          <rPr>
            <b/>
            <sz val="9"/>
            <color indexed="81"/>
            <rFont val="Tahoma"/>
            <family val="2"/>
          </rPr>
          <t>Presentaciones MEM:</t>
        </r>
        <r>
          <rPr>
            <sz val="9"/>
            <color indexed="81"/>
            <rFont val="Tahoma"/>
            <family val="2"/>
          </rPr>
          <t xml:space="preserve">
Viñas</t>
        </r>
      </text>
    </comment>
    <comment ref="F41" authorId="0" shapeId="0">
      <text>
        <r>
          <rPr>
            <b/>
            <sz val="9"/>
            <color indexed="81"/>
            <rFont val="Tahoma"/>
            <family val="2"/>
          </rPr>
          <t>Presentaciones MEM:</t>
        </r>
        <r>
          <rPr>
            <sz val="9"/>
            <color indexed="81"/>
            <rFont val="Tahoma"/>
            <family val="2"/>
          </rPr>
          <t xml:space="preserve">
Victor Torres.</t>
        </r>
      </text>
    </comment>
  </commentList>
</comments>
</file>

<file path=xl/sharedStrings.xml><?xml version="1.0" encoding="utf-8"?>
<sst xmlns="http://schemas.openxmlformats.org/spreadsheetml/2006/main" count="4009" uniqueCount="1785">
  <si>
    <t>MINISTERIO DE ENERGÍA Y MINAS</t>
  </si>
  <si>
    <t>Producto (s)</t>
  </si>
  <si>
    <t>Resultado  (s)</t>
  </si>
  <si>
    <t>Indicador (es)</t>
  </si>
  <si>
    <t>Meta</t>
  </si>
  <si>
    <t>Unidad Responsable</t>
  </si>
  <si>
    <t>Actividad (es)</t>
  </si>
  <si>
    <t>Medio (s) de Verificación</t>
  </si>
  <si>
    <t>Involucrado (s)</t>
  </si>
  <si>
    <t>Cronograma</t>
  </si>
  <si>
    <t>Presupuesto</t>
  </si>
  <si>
    <t>E-M</t>
  </si>
  <si>
    <t>A-J</t>
  </si>
  <si>
    <t>J-S</t>
  </si>
  <si>
    <t>O-D</t>
  </si>
  <si>
    <t>US$/RD$</t>
  </si>
  <si>
    <t>Nivel de Aprobación</t>
  </si>
  <si>
    <t>Julio Santana</t>
  </si>
  <si>
    <t>Director de Planificación y Desarrollo (DPyD)</t>
  </si>
  <si>
    <t>Nelson Suárez</t>
  </si>
  <si>
    <t>Director Administrativo y Financiero (DAF)</t>
  </si>
  <si>
    <t>PLAN OPERATIVO ANUAL 2020</t>
  </si>
  <si>
    <t>Total Recursos del MEM-RD - RD$</t>
  </si>
  <si>
    <t>Total Recursos del Cooperación - RD$</t>
  </si>
  <si>
    <t>RECURSOS TOTALES - RD$</t>
  </si>
  <si>
    <t>%</t>
  </si>
  <si>
    <t>Operación del PTER  y realización de actividades de inducción a las energías renovables.</t>
  </si>
  <si>
    <t>Viceministerio de Energía - Dirección de Energía Renovable.</t>
  </si>
  <si>
    <t>Reporte de monitoreo trimestral</t>
  </si>
  <si>
    <t>Reporte y fotos</t>
  </si>
  <si>
    <t>Viceministerio de Energía - Dirección de Energía Convencional.</t>
  </si>
  <si>
    <t>Cantidad de estudios realizados.</t>
  </si>
  <si>
    <t>CDEEE, CNE, SIE, ETED y OC-SENI.</t>
  </si>
  <si>
    <t>1. Entrega de Informe Preliminar.</t>
  </si>
  <si>
    <t>Reporte intermedio</t>
  </si>
  <si>
    <t>Reporte Final.</t>
  </si>
  <si>
    <t>-</t>
  </si>
  <si>
    <t>SIE, CNE, CDEEE, OC, Generadores, Distribuidores y ETED.</t>
  </si>
  <si>
    <t>Reporte intermedio.</t>
  </si>
  <si>
    <t>Informe final.</t>
  </si>
  <si>
    <t>Propuesta de marco normativo del sector eléctrico realizado.</t>
  </si>
  <si>
    <t>Reporte Preliminar.</t>
  </si>
  <si>
    <t>Reporte Intermedio.</t>
  </si>
  <si>
    <t>Contrato del consultor.</t>
  </si>
  <si>
    <t>EGEHID, CNE, INDHRI y UERS.</t>
  </si>
  <si>
    <t>CNE, FEDOMU, SIE, MARENA y GIZ.</t>
  </si>
  <si>
    <t>TdR.</t>
  </si>
  <si>
    <t xml:space="preserve">Revisión de informes intermedios </t>
  </si>
  <si>
    <t>Revisión de informes intermedios</t>
  </si>
  <si>
    <t>Informe Final</t>
  </si>
  <si>
    <t>Se obtendrá información para mejorar la penetración de las Energías Renovables a las redes eléctricas.</t>
  </si>
  <si>
    <t>Viceministerio de Energía - Dirección de Energía Convencional</t>
  </si>
  <si>
    <t>Solicitud de contratación.</t>
  </si>
  <si>
    <t>Reporte final.</t>
  </si>
  <si>
    <t>CNE, OC, ETED, CEPM, LyF (LAS GALERAS), CDEEE y GIZ.</t>
  </si>
  <si>
    <t>GIZ, TAPSEC y CARICOM.</t>
  </si>
  <si>
    <t>Plan Operativo del proyecto</t>
  </si>
  <si>
    <t>Reporte, minuta, reuniones o correo</t>
  </si>
  <si>
    <t xml:space="preserve">Informes revisados </t>
  </si>
  <si>
    <t>Red de torres  de medición instaladas.</t>
  </si>
  <si>
    <t xml:space="preserve">Viceministerio de Energía - Dirección Renovable - </t>
  </si>
  <si>
    <t xml:space="preserve">Contrato del consultor. </t>
  </si>
  <si>
    <t>Reporte.</t>
  </si>
  <si>
    <t>Informe.</t>
  </si>
  <si>
    <t>Cantidad de Hogares beneficiados.</t>
  </si>
  <si>
    <t>Requerimiento de compra.</t>
  </si>
  <si>
    <t>Planta piloto implementada.</t>
  </si>
  <si>
    <t>Minutas de reuniones, lista de asistencia</t>
  </si>
  <si>
    <t>13. Promoción de la Movilidad Eléctrica.</t>
  </si>
  <si>
    <t>Obtener un estudio de factibilidad para la instalación de una  planta de gas natural en la Zona</t>
  </si>
  <si>
    <t xml:space="preserve">Redactar propuesta de reglamento de uso de biomasa con fines energético </t>
  </si>
  <si>
    <t>16. Evaluación de variedades de Jatropha Curca para ser implementadas en el país.</t>
  </si>
  <si>
    <t>Analizar las variedades de Jatropha Curca para ser implementadas en el país</t>
  </si>
  <si>
    <t>Viceministerio de Energía - Dirección de Energía Renovable - Departamento de Biomasa</t>
  </si>
  <si>
    <t xml:space="preserve">Viceministerio de Energía - </t>
  </si>
  <si>
    <t xml:space="preserve">Identificar y ejecutar proyectos a través </t>
  </si>
  <si>
    <t>17. Evaluación de programas a través de la UNESCO.</t>
  </si>
  <si>
    <t>Ernesto Villalta</t>
  </si>
  <si>
    <t>Viceministro de Energía (VME)</t>
  </si>
  <si>
    <t>Oscar de la Maza</t>
  </si>
  <si>
    <t>Director de Energía Renovable, VME</t>
  </si>
  <si>
    <t>Aníbal Mejía</t>
  </si>
  <si>
    <t>Director de Energía Eléctrica, VME</t>
  </si>
  <si>
    <t>Cantidad de monitoreos de la operación del PTER realizados.</t>
  </si>
  <si>
    <t>Proyección de la demanda de electricidad de RD al 2040 realizada.</t>
  </si>
  <si>
    <t>Plan de expansión de generación realizado.</t>
  </si>
  <si>
    <t>Mejorado el Marco institucional y normativo del sector eléctrico.</t>
  </si>
  <si>
    <t>1. Revisar Informe Preliminar.</t>
  </si>
  <si>
    <t>Determinados los lugares con potencial para el establecimiento de mini centrales hidroeléctricas.</t>
  </si>
  <si>
    <t>Determinados los costos de producción, la implementación de nuevas tecnologías, generación de energía limpia, experiencia de manejo en Residuos Solidos Urbanos (RSU).</t>
  </si>
  <si>
    <t>Incrementado el nivel de conocimiento del potencial eólico-solar del país en las zonas seleccionadas.</t>
  </si>
  <si>
    <t>Incrementado el número de hogares con suministro eléctrico a partir de PS-FV.</t>
  </si>
  <si>
    <t>Implementada planta de briquetas, así como también aspectos de comercialización y mercadeo.</t>
  </si>
  <si>
    <t>Mejora del logro de los objetivos climáticos nacionales, y con los compromisos internacionales relevantes.</t>
  </si>
  <si>
    <t>Cantidad de informes revisados.</t>
  </si>
  <si>
    <t>Porcentaje de ejecución de lo programado en el año.</t>
  </si>
  <si>
    <t>Estrategia definida.</t>
  </si>
  <si>
    <t>Estudio realizado.</t>
  </si>
  <si>
    <t>2. Realizar acompañamiento en la contratación de consultores.</t>
  </si>
  <si>
    <t>3. Revisar informes intermedios.</t>
  </si>
  <si>
    <t>Informe intermedio</t>
  </si>
  <si>
    <t>Reglamento redactado.</t>
  </si>
  <si>
    <t>Cantidad de programas identificados.</t>
  </si>
  <si>
    <t>Cantidad de variedades implementadas.</t>
  </si>
  <si>
    <t>1. Supervisar y monitorear la operación del PTER.</t>
  </si>
  <si>
    <t>2. Realizar actividades de inducción sobre energías renovables.</t>
  </si>
  <si>
    <t>2. Entrega de Informe Final.</t>
  </si>
  <si>
    <t>1. Realizar consulta y estudio.</t>
  </si>
  <si>
    <t>2. Entregar informe.</t>
  </si>
  <si>
    <t>1. Elaborar TDR.</t>
  </si>
  <si>
    <t>2. Contratar consultores.</t>
  </si>
  <si>
    <t>3. Revisar los productos intermedios.</t>
  </si>
  <si>
    <t>4. Revisar y aprobar el Estudio de Factibilidad.</t>
  </si>
  <si>
    <t>1. Elaborar TdR.</t>
  </si>
  <si>
    <t>2. Contratar consultor.</t>
  </si>
  <si>
    <t>3. Realizar consulta y estudio.</t>
  </si>
  <si>
    <t>1. Planificar y diseñar las actividades del año actual.</t>
  </si>
  <si>
    <t>2. Dar acompañamiento en la contratación de consultores.</t>
  </si>
  <si>
    <t>3. Entregar Informes.</t>
  </si>
  <si>
    <t>1. Contratar estudio para el Diseño de la Red.</t>
  </si>
  <si>
    <t>2. Realizar estudio del diseño de la Red.</t>
  </si>
  <si>
    <t>3. Realizar contratación para los servicios de implementación de la Red.</t>
  </si>
  <si>
    <t>4. Entregar primer informe.</t>
  </si>
  <si>
    <t>2. Adquirir equipos.</t>
  </si>
  <si>
    <t>3. Instalar equipos de generación eléctrica.</t>
  </si>
  <si>
    <t>1. Realizar reuniones con Cooperativas y Medio Ambiente.</t>
  </si>
  <si>
    <t>2. Realizar gestión de financiamiento.</t>
  </si>
  <si>
    <t>1. Realizar la gestión de financiamiento.</t>
  </si>
  <si>
    <t>1. Realizar gestión del financiamiento.</t>
  </si>
  <si>
    <t>2. Estudio de la estimación y proyección de la demanda de electricidad.</t>
  </si>
  <si>
    <t>4. Revisión del Marco institucional y normativo del sector eléctrico nacional para armonización.</t>
  </si>
  <si>
    <t>5. Estudio para determinación del potencial micro y mini hidroeléctrico a nivel nacional.</t>
  </si>
  <si>
    <t>6. Estudio de factibilidad de generación de energía a partir de residuos solidos urbanos.</t>
  </si>
  <si>
    <t>7. Estudio sobre el uso de redes inteligentes.</t>
  </si>
  <si>
    <t>8. Implementación del Programa de asistencia técnica para energía sostenible en el Caribe (TAPSEC).</t>
  </si>
  <si>
    <t>10. Proyecto piloto de electrificación básica en hogares de zonas aisladas de las redes eléctricas.</t>
  </si>
  <si>
    <t>11. Planta para la fabricación de briquetas a partir de biomasa en la zona fronteriza RD-Haití.</t>
  </si>
  <si>
    <t>14. Estudio de Factibilidad de  planta de gas natural en el zona Norte del País.</t>
  </si>
  <si>
    <t>15. Reglamento de Biomasa para fines energéticos.</t>
  </si>
  <si>
    <r>
      <t>Eje Estratégico No. 3</t>
    </r>
    <r>
      <rPr>
        <b/>
        <sz val="12"/>
        <color rgb="FFFF0000"/>
        <rFont val="Arial"/>
        <family val="2"/>
      </rPr>
      <t xml:space="preserve">  </t>
    </r>
    <r>
      <rPr>
        <b/>
        <sz val="12"/>
        <rFont val="Arial"/>
        <family val="2"/>
      </rPr>
      <t>END:</t>
    </r>
    <r>
      <rPr>
        <sz val="12"/>
        <rFont val="Arial"/>
        <family val="2"/>
      </rPr>
      <t xml:space="preserve"> Economía Sostenible, Integradora y Competitiva. " Una economía territorial y sectorialmente integrada, innovadora, diversificada, plural, orientada a la calidad y ambientalmente sostenible, que crea y desconcentra la riqueza, genera crecimiento alto y sostenido con equidad y empleo digno que aprovecha y potencia las oportunidades del mercado local y se inserta de forma competitiva en la economía global".</t>
    </r>
  </si>
  <si>
    <r>
      <t>Objetivo General No.</t>
    </r>
    <r>
      <rPr>
        <b/>
        <sz val="12"/>
        <color rgb="FFC00000"/>
        <rFont val="Arial"/>
        <family val="2"/>
      </rPr>
      <t xml:space="preserve"> 3.2</t>
    </r>
    <r>
      <rPr>
        <b/>
        <sz val="12"/>
        <rFont val="Arial"/>
        <family val="2"/>
      </rPr>
      <t xml:space="preserve"> END:</t>
    </r>
    <r>
      <rPr>
        <sz val="12"/>
        <rFont val="Arial"/>
        <family val="2"/>
      </rPr>
      <t xml:space="preserve"> </t>
    </r>
  </si>
  <si>
    <r>
      <rPr>
        <b/>
        <sz val="12"/>
        <rFont val="Arial"/>
        <family val="2"/>
      </rPr>
      <t xml:space="preserve">Eje Estratégico No. </t>
    </r>
    <r>
      <rPr>
        <b/>
        <sz val="12"/>
        <color rgb="FFC00000"/>
        <rFont val="Arial"/>
        <family val="2"/>
      </rPr>
      <t>1</t>
    </r>
    <r>
      <rPr>
        <b/>
        <sz val="12"/>
        <rFont val="Arial"/>
        <family val="2"/>
      </rPr>
      <t xml:space="preserve"> MEM:</t>
    </r>
    <r>
      <rPr>
        <sz val="12"/>
        <rFont val="Arial"/>
        <family val="2"/>
      </rPr>
      <t xml:space="preserve"> </t>
    </r>
  </si>
  <si>
    <r>
      <t xml:space="preserve">Objetivo Estratégico No. </t>
    </r>
    <r>
      <rPr>
        <b/>
        <sz val="12"/>
        <color rgb="FFC00000"/>
        <rFont val="Arial"/>
        <family val="2"/>
      </rPr>
      <t>1</t>
    </r>
    <r>
      <rPr>
        <b/>
        <sz val="12"/>
        <rFont val="Arial"/>
        <family val="2"/>
      </rPr>
      <t xml:space="preserve"> MEM: </t>
    </r>
  </si>
  <si>
    <r>
      <t xml:space="preserve">Estrategia No. </t>
    </r>
    <r>
      <rPr>
        <b/>
        <sz val="12"/>
        <color rgb="FFC00000"/>
        <rFont val="Arial"/>
        <family val="2"/>
      </rPr>
      <t>1</t>
    </r>
    <r>
      <rPr>
        <b/>
        <sz val="12"/>
        <rFont val="Arial"/>
        <family val="2"/>
      </rPr>
      <t xml:space="preserve"> MEM: </t>
    </r>
  </si>
  <si>
    <t>Actualizados los planes de expansión de los sistemas que componen el sector eléctrico nacional interconectado.</t>
  </si>
  <si>
    <t>CNE, SIE, MARENA, GIZ y Asociaciones, Productores y Consumidores de Biomasa.</t>
  </si>
  <si>
    <t>FIDECOMISO, Mesa de COOPERANTE y MINERD.</t>
  </si>
  <si>
    <t>SIE, CNE, CDEEE y Dir. Jurídica, Generadores, Distribuidores, ETED y Asociaciones.</t>
  </si>
  <si>
    <t>ONAMET, IIBI y CNE.</t>
  </si>
  <si>
    <t xml:space="preserve">UERS y Oficina de Equidad de Género. </t>
  </si>
  <si>
    <t xml:space="preserve"> CNE, CDEEE, ASOFER,CNCCMDL y GIZ</t>
  </si>
  <si>
    <t>CNE, INTRANT y Organismos internacionales.</t>
  </si>
  <si>
    <t>CNE y Organismos internacionales.</t>
  </si>
  <si>
    <t>Plan Operativo del proyecto.</t>
  </si>
  <si>
    <t>Reporte, minuta, reuniones o correo.</t>
  </si>
  <si>
    <t>Informes revisados.</t>
  </si>
  <si>
    <t>Obtención de asistencia técnica para recomendaciones al marco normativo del sector eléctrico; implementación de mediadas de Eficiencia Energética; mejora de la información y capacitación, y acceso al financiamiento.</t>
  </si>
  <si>
    <t>3. Elaboración del plan de expansión de generación eléctrica.</t>
  </si>
  <si>
    <t>2. Revisar Informe Intermedio.</t>
  </si>
  <si>
    <t>1.  Realizar proceso de contratación del estudio.</t>
  </si>
  <si>
    <t>2. Revisar la entregar primer informe de la consultoría.</t>
  </si>
  <si>
    <t>4. Entregar propuesta.</t>
  </si>
  <si>
    <t>1. Campaña Publicitaria y Educativa sobre Uso Racional de la Energía.</t>
  </si>
  <si>
    <t>Realizada la reducción del consumo Energético en las Instituciones Gubernamentales a través de la educación en materia de Ahorro y EE.</t>
  </si>
  <si>
    <t>Cantidad de instituciones impactadas.</t>
  </si>
  <si>
    <t>Viceministerio Ahorro Energético Gubernamental (VMAEG) - Dir. de Promoción del Uso Racional de la Energía.</t>
  </si>
  <si>
    <t>Instituciones Gubernamentales seleccionadas.</t>
  </si>
  <si>
    <t>1. Realizar charlas motivacionales de sensibilización al uso racional de los recursos.</t>
  </si>
  <si>
    <t>Listado de participantes.</t>
  </si>
  <si>
    <t>2. Realizar diseño de nuevo material publicitario.</t>
  </si>
  <si>
    <t>Material diseñado.</t>
  </si>
  <si>
    <t>3. Gestionar divulgación en medios digitales, intranet y en redes sociales.</t>
  </si>
  <si>
    <t>Captura de la divulgación en las redes sociales.</t>
  </si>
  <si>
    <t>4. Enviar plan de incentivo de ahorro energético para los empleados de las instituciones gubernamentales.</t>
  </si>
  <si>
    <t>Comunicaciones enviadas a las instituciones de la meta.</t>
  </si>
  <si>
    <t>2. Auditorías Energéticas en Instituciones Gubernamentales.</t>
  </si>
  <si>
    <t>Presentada las propuestas para reducir el consumo Energético en las Instituciones Gubernamentales.</t>
  </si>
  <si>
    <t>Cantidad de auditorias realizadas.</t>
  </si>
  <si>
    <t>VM Ahorro Energético Gubernamental (VMAEG) - Dir. de Política de Ahorro de Energía y Eficiencia.</t>
  </si>
  <si>
    <t>1. Levantar información requerida.</t>
  </si>
  <si>
    <t>Hoja de cálculo con información recopilada.</t>
  </si>
  <si>
    <t>2. Elaborar informe preliminar.</t>
  </si>
  <si>
    <t>Informe de auditoría preliminar.</t>
  </si>
  <si>
    <t>3. Elaborar informe final de auditoria energética.</t>
  </si>
  <si>
    <t>Informe final de auditoría energética.</t>
  </si>
  <si>
    <t>3. Monitoreo del consumo energético de las IG no cortables.</t>
  </si>
  <si>
    <t>Presentadas las propuestas para reducir el consumo Energético en las Instituciones Gubernamentales No Cortables.</t>
  </si>
  <si>
    <t>Cantidad de propuestas entregadas</t>
  </si>
  <si>
    <t>Instituciones Gubernamentales No Cortables seleccionadas.</t>
  </si>
  <si>
    <t>1. Presentar propuesta de inspección a las IG No Cortables.</t>
  </si>
  <si>
    <t>Acta de Reunión y/o comunicación de notificación.</t>
  </si>
  <si>
    <t>2. Realizar levantamiento de la institución.</t>
  </si>
  <si>
    <t>Hoja de calculo con información recopilada.</t>
  </si>
  <si>
    <t>3. Verificar la realización de la auditoría.</t>
  </si>
  <si>
    <t>Informe situacional.</t>
  </si>
  <si>
    <t>4. Entregar plan de propuesta a seguir en la institución.</t>
  </si>
  <si>
    <t>Informe Final.</t>
  </si>
  <si>
    <t>4. Programa de formación de Gestores Energéticos de las instituciones gubernamentales seleccionadas.</t>
  </si>
  <si>
    <t>Gestores Energéticos Desarrollados y Formados en las Instituciones Gubernamentales Seleccionadas con el objetivo de reducir el consumo energético en las instituciones del gobierno.</t>
  </si>
  <si>
    <t>Cantidad de capacitaciones realizadas.</t>
  </si>
  <si>
    <t>VM Ahorro Energético Gubernamental (VMAEG) - Dir. de Promoción del Uso Racional de la Energía y Dir. de Política de Ahorro de Energía y Eficiencia Energética.</t>
  </si>
  <si>
    <t>Instituciones Gubernamentales.</t>
  </si>
  <si>
    <t>1. Coordinar la realización de las capacitaciones a los Gestores Energéticos.</t>
  </si>
  <si>
    <t>Cronograma de actividades, Comunicación de Notificación.</t>
  </si>
  <si>
    <t>2. Realizar capacitación de los Gestores Energéticos.</t>
  </si>
  <si>
    <t>Lista de participantes.</t>
  </si>
  <si>
    <t>5. Promoción de la Eficiencia Energética.
(5 de marzo).</t>
  </si>
  <si>
    <t>Presentados los logros y propuestas sobre la eficiencia energética en el país en el marco del Día Nacional de la Eficiencia Energética.</t>
  </si>
  <si>
    <t>Evento realizado.</t>
  </si>
  <si>
    <t>VM Ahorro Energético Gubernamental (VMAEG) - Dir. de Promoción del Uso Racional de la Energía.</t>
  </si>
  <si>
    <t>Dirección Administrativa y Financiera.</t>
  </si>
  <si>
    <t>1. Identificar los actores.</t>
  </si>
  <si>
    <t>Lista de actores.</t>
  </si>
  <si>
    <t>2. Elaborar material didáctico.</t>
  </si>
  <si>
    <t>Material Didáctico.</t>
  </si>
  <si>
    <t>3. Realizar Celebración del Día Mundial de Eficiencia Energética.</t>
  </si>
  <si>
    <t>Lista de Participantes.</t>
  </si>
  <si>
    <t>6. Formulación del código de Eficiencia Energética en Edificaciones.</t>
  </si>
  <si>
    <t>Formulado el Código que promueva la Eficiencia Energética en edificaciones en RD.</t>
  </si>
  <si>
    <t>Documento Elaborado.</t>
  </si>
  <si>
    <t>VM Ahorro Energético Gubernamental (VMAEG) - Dir. de Política de Ahorro de Energía y Eficiencia Energética.</t>
  </si>
  <si>
    <t>CNE, MOPC, INDOCAL y Academias.</t>
  </si>
  <si>
    <t>1. Identificar actores necesarios.</t>
  </si>
  <si>
    <t>Lista de integrantes.</t>
  </si>
  <si>
    <t>2. Solicitar integración de actores a mesa de trabajo.</t>
  </si>
  <si>
    <t>Comunicación de invitación.</t>
  </si>
  <si>
    <t>3. Realizar reunión inicial de presentación.</t>
  </si>
  <si>
    <t>4. Realizar reuniones de Formulación del Código.</t>
  </si>
  <si>
    <t>Reporte de avances.</t>
  </si>
  <si>
    <t>Código elaborado.</t>
  </si>
  <si>
    <t>7. Programa de normalización en eficiencia energética.</t>
  </si>
  <si>
    <t>Elaboradas las normativas de EE en RD.</t>
  </si>
  <si>
    <t>Normas solicitadas.</t>
  </si>
  <si>
    <t>INDOCAL.</t>
  </si>
  <si>
    <t>1. Identificar las normas y reglamentos internacionales necesarios.</t>
  </si>
  <si>
    <t>Listado de normas identificadas.</t>
  </si>
  <si>
    <t>2. Realizar requerimiento para elaboración de normas al INDOCAL.</t>
  </si>
  <si>
    <t>Comunicación de requerimiento al INDOCAL.</t>
  </si>
  <si>
    <t>3. Dar seguimiento a la solicitud de normas.</t>
  </si>
  <si>
    <t>Comunicación o correo de seguimiento.</t>
  </si>
  <si>
    <t>4. Realizar reporte de seguimiento a las normas solicitadas al VMAE.</t>
  </si>
  <si>
    <t>Reporte realizado.</t>
  </si>
  <si>
    <t>Petrouschka Muñoz</t>
  </si>
  <si>
    <t>Yohayra Madera</t>
  </si>
  <si>
    <t>Viceministra de Ahorro Energético Gubernamental (VMAEG)</t>
  </si>
  <si>
    <t>Encargada Dpto. de Formación y Difusión del Uso Racional de la Energía,
VMAEG</t>
  </si>
  <si>
    <t>Edward Guerrero</t>
  </si>
  <si>
    <t>Director de Política de Ahorro y Eficiencia Energética, VMAEG</t>
  </si>
  <si>
    <t xml:space="preserve">Incrementado el número de actividades que fomenten el desarrollo de programas de integración regional a través de alianzas, acuerdos o convenios que promuevan el intercambio de experiencias, tecnologías y buenas prácticas.  </t>
  </si>
  <si>
    <t>Cantidad de actividades coordinadas.</t>
  </si>
  <si>
    <t>VM de Energía Nuclear (VMEN) - Dirección de Promoción y Proyectos de la Energía Nuclear.</t>
  </si>
  <si>
    <t xml:space="preserve">MEM, OIEA y otras  instituciones nacionales e internacionales .   </t>
  </si>
  <si>
    <t>1. Actualizar la base de datos de proyectos de cooperación regional.</t>
  </si>
  <si>
    <t>Base de datos.</t>
  </si>
  <si>
    <t>2. Identificar las necesidades de proyectos.</t>
  </si>
  <si>
    <t>Propuestas de proyectos.</t>
  </si>
  <si>
    <t>3. Elaborar estrategia de desarrollo.</t>
  </si>
  <si>
    <t>Plan de trabajo.</t>
  </si>
  <si>
    <t>4. Recibir asesoría y acompañamiento técnico mediante expertos nacionales o internacionales.</t>
  </si>
  <si>
    <t>Informes de hallazgo y recomendaciones.</t>
  </si>
  <si>
    <t>5. Gestionar con el OIEA la donación de herramientas e insumos necesarios para  el desarrollo efectivo de proyectos.</t>
  </si>
  <si>
    <t>Comunicación de solicitud.</t>
  </si>
  <si>
    <t>7. Coordinar la implementación de los proyectos.</t>
  </si>
  <si>
    <t>Comunicaciones e informes.</t>
  </si>
  <si>
    <t>Mejorada la infraestructura regulatoria y normativa del sector de energía nuclear a través de la propuesta de actualización y/o creación  de leyes, reglamentos, resoluciones, protocolos y políticas.</t>
  </si>
  <si>
    <t>Cantidad de anteproyectos elaborados.</t>
  </si>
  <si>
    <t xml:space="preserve">VM de Energía Nuclear (VMEN) - Dirección de Política y Servicios Nucleares.    </t>
  </si>
  <si>
    <t xml:space="preserve">Dirección Jurídica del MEM, Comisión Nacional de Energía, Organismo Internacional de Energía Atómica, Instituciones sanitarias y sector empresarial. </t>
  </si>
  <si>
    <t>1. Realizar revisión documental.</t>
  </si>
  <si>
    <t>Lista de bibliografía.</t>
  </si>
  <si>
    <t>2. Realizar Benchmarking Internacional.</t>
  </si>
  <si>
    <t>3. Redactar propuesta.</t>
  </si>
  <si>
    <t>Borrador de propuesta.</t>
  </si>
  <si>
    <t>4. Solicitar revisión y aprobación de borrador.</t>
  </si>
  <si>
    <t>Comunicación o email y/o Documento con revisiones.</t>
  </si>
  <si>
    <t>5. Realizar vistas públicas.</t>
  </si>
  <si>
    <t>Publicidad en medios digitales y físicos y lista de asistencia de reuniones multisectoriales.</t>
  </si>
  <si>
    <t>6. Entregar Anteproyecto al ministro.</t>
  </si>
  <si>
    <t>Comunicación al ministro.</t>
  </si>
  <si>
    <t>Incrementado el número de actividades que fomenten el desarrollo de proyectos de seguridad alimentaria para contribuir con la mejora de la producción agropecuaria en la Rep. Dom.</t>
  </si>
  <si>
    <t>Cantidad de actividades  realizadas.</t>
  </si>
  <si>
    <t>VM de Energía Nuclear (VMEN) - Dirección de Promoción y Proyectos de la Energía Nuclear - Dpto. de Formación y Difusión de Proyectos.</t>
  </si>
  <si>
    <t>Viceministerio de Energía Nuclear  -Ministerio de Agricultura, IDIAF, Centro Nacional de Tecnología Agropecuaria y Forestal (CENTA) y UASD e IIBI.</t>
  </si>
  <si>
    <t>1. Diseñar esquema de trabajo.</t>
  </si>
  <si>
    <t>Documento de diseño.</t>
  </si>
  <si>
    <t>2. Realizar promoción de los objetivos de cada proyecto con el personal de interés.</t>
  </si>
  <si>
    <t>Minuta o Lista participantes, además Convocatoria o fotos.</t>
  </si>
  <si>
    <t>Contribuir con el desarrollo de la seguridad alimentaria y mejorar la producción agropecuaria  en la Rep. Dom., conforme a las prioridades nacionales y los ODS.</t>
  </si>
  <si>
    <t>Proyectos realizados</t>
  </si>
  <si>
    <t>3. Capacitar equipos de trabajo.</t>
  </si>
  <si>
    <t>Lista de asistencia y fotografías.</t>
  </si>
  <si>
    <t>4. Realizar informes de avance en la ejecución de los proyectos.</t>
  </si>
  <si>
    <t>Incrementado el nivel de conocimiento sobre el uso de la tecnología y aplicaciones  nucleares en áreas como la salud, la industria, la seguridad alimentaria y la construcción.</t>
  </si>
  <si>
    <t>Cantidad de boletines emitidos.</t>
  </si>
  <si>
    <t>Dirección de Comunicación y Dirección de Gestión Social.</t>
  </si>
  <si>
    <t>1. Elaborar material informativo que promueva el uso pacífico de la tecnología nuclear.</t>
  </si>
  <si>
    <t>Material informativo (nota de prensa, video, insumo para capsula, fotos.</t>
  </si>
  <si>
    <t>2. Difundir material informativo sobre el uso pacífico de la tecnología Nuclear.</t>
  </si>
  <si>
    <t>Comunicación y/o correo de solicitud.</t>
  </si>
  <si>
    <t>3. Participar en talleres, conferencias, charlas y mesas de trabajo para promover y concientizar sobre el uso pacífico de la energía nuclear y sus beneficios.</t>
  </si>
  <si>
    <t>Lista de asistencia, minuta y fotografías.</t>
  </si>
  <si>
    <t>Incrementado el número de inspecciones y actividades de promoción en instituciones  para el cumplimiento de las normas y regulaciones en materia de protección y seguridad radiológica.</t>
  </si>
  <si>
    <t>Cantidad de informes emitidos.</t>
  </si>
  <si>
    <t>VM de Energía Nuclear (VMEN) - Dpto. de Protección Radiológica - Dpto. Seguridad Física de Fuentes de Radiación.</t>
  </si>
  <si>
    <t>CNE, OIEA, e instituciones vinculadas.</t>
  </si>
  <si>
    <t>1. Realizar visitas técnicas.</t>
  </si>
  <si>
    <t>Acta de visitas.</t>
  </si>
  <si>
    <t>2. Documentar la identificación de los hallazgos.</t>
  </si>
  <si>
    <t>Informe de recomendaciones.</t>
  </si>
  <si>
    <t>3. Remitir reporte de los hallazgos.</t>
  </si>
  <si>
    <t>Comunicación remitida.</t>
  </si>
  <si>
    <t>4. Realizar corrección y actualización de los hallazgos.</t>
  </si>
  <si>
    <t>Informes y/o fotografías/ imágenes y/o actas.</t>
  </si>
  <si>
    <t>5. Emitir el informe final.</t>
  </si>
  <si>
    <t>Incrementada el número de actividades de promoción y desarrollo de proyectos para optimizar y eficientizar el uso de los suelos y los recursos hídricos.</t>
  </si>
  <si>
    <t>Cantidad de actividades realizadas.</t>
  </si>
  <si>
    <t>MEM, MIMARENA y Ministerio de Agricultura.</t>
  </si>
  <si>
    <t>1. Realizar reuniones con representantes de las instituciones involucradas.</t>
  </si>
  <si>
    <t>Lista de Asistencia, Minuta y/o fotografías.</t>
  </si>
  <si>
    <t>2. Establecer el ensayo en campo.</t>
  </si>
  <si>
    <t>Informe preliminar.</t>
  </si>
  <si>
    <t>3. Realizar simulaciones de ciclo de cultivo utilizando el modelo AQUACROP.</t>
  </si>
  <si>
    <t>Informe de resultados.</t>
  </si>
  <si>
    <t>7. Desarrollo y Promoción de proyectos para la implementación y manejo de  tecnología nuclear en pacientes con enfermedades oncológicas.</t>
  </si>
  <si>
    <t>Mejorado el  proceso de atención a los pacientes con enfermedades oncológicas.</t>
  </si>
  <si>
    <t>Propuesta de Proyecto elaborada</t>
  </si>
  <si>
    <t>MEM y INCART.</t>
  </si>
  <si>
    <t>1. Diseñar plan de trabajo de proyecto.</t>
  </si>
  <si>
    <t>2. Diseñar Matriz del Marco Lógico de proyecto.</t>
  </si>
  <si>
    <t>3. Elaborar propuesta de proyecto.</t>
  </si>
  <si>
    <t>Documento de propuesta.</t>
  </si>
  <si>
    <t>Actualizado el   Inventario de fuentes de radiación y equipos.</t>
  </si>
  <si>
    <t>Inventario de Fuentes Radiactivas actualizado.</t>
  </si>
  <si>
    <t>VM de Energía Nuclear (VMEN) - Dirección de Programas y Servicios Nucleares - Departamento de Seguridad Física de Fuentes y Depto. Protección Radiológica</t>
  </si>
  <si>
    <t>Comisión Nacional de Energía, Ministerio de Energía y Minas e Instituciones Nacionales que utilicen fuentes de radiación.</t>
  </si>
  <si>
    <t>1. Elaborar plan de inspecciones programadas.</t>
  </si>
  <si>
    <t>Plan de inspecciones.</t>
  </si>
  <si>
    <t>2. Realizar visitas de inspecciones programadas y no programadas.</t>
  </si>
  <si>
    <t>Informes de inspección.</t>
  </si>
  <si>
    <t>3. Realizar levantamientos de estado actual de las instalaciones con fuentes y equipos generadores de radiaciones.</t>
  </si>
  <si>
    <t>Inventario de fuentes y equipos.</t>
  </si>
  <si>
    <t xml:space="preserve">Elaborado el Protocolo para la Reexportación de  fuentes radiactivas de alta actividad. </t>
  </si>
  <si>
    <t>Protocolo emitido.</t>
  </si>
  <si>
    <t xml:space="preserve">VM de Energía Nuclear (VMEN) - Dirección de Política y Servicios Nucleares - Depto. de Servicios -  Depto. de Seguridad Física de Fuentes -  Depto. de Protección Radiológica. </t>
  </si>
  <si>
    <t>DGA, CNE, MIDE, OIEA e IDAC.</t>
  </si>
  <si>
    <t>1. Definir registro de fuentes.</t>
  </si>
  <si>
    <t>Registro.</t>
  </si>
  <si>
    <t>2. Realizar articulación interinstitucional.</t>
  </si>
  <si>
    <t>Acuerdos o memorándum de entendimiento.</t>
  </si>
  <si>
    <t>3. Redactar el protocolo.</t>
  </si>
  <si>
    <t>Borrador.</t>
  </si>
  <si>
    <t>4. Solicitar validación y emisión de protocolo.</t>
  </si>
  <si>
    <t>Comunicación.</t>
  </si>
  <si>
    <t xml:space="preserve">10. Registro Nacional de dosis de radiaciones ionizantes en Personal Ocupacionalmente Expuesto (POE). </t>
  </si>
  <si>
    <t>Mejorada la verificación del cumplimiento del límite de dosis, niveles de restricción e investigación de los trabajadores expuestos a radiaciones ionizantes.</t>
  </si>
  <si>
    <t>Base de datos implementada</t>
  </si>
  <si>
    <t xml:space="preserve">VM de Energía Nuclear (VMEN) - Dirección de Política y Servicios Nucleares - Dirección de Promoción de la Energía Nuclear -  Depto. de Seguridad Física de Fuentes -  Depto. de Protección Radiológica. </t>
  </si>
  <si>
    <t>CNE.</t>
  </si>
  <si>
    <t>1. Realizar diseño de base de datos.</t>
  </si>
  <si>
    <t>Base de datos diseñada.</t>
  </si>
  <si>
    <t>2. Realizar levantamiento de licencias institucional y licencias de personal de operación de las instalaciones.</t>
  </si>
  <si>
    <t>Relación de licencias.</t>
  </si>
  <si>
    <t>4. Realizar levantamiento de registro de dosis del personal por institución.</t>
  </si>
  <si>
    <t>Relación de registros.</t>
  </si>
  <si>
    <t>5. Ejecutar primera fase del registro en base de datos.</t>
  </si>
  <si>
    <t>11. Propuesta de creación de Comisión interinstitucional para fomentar el uso de la Técnica del Insecto Estéril (TIE).</t>
  </si>
  <si>
    <t>Elaborada la propuesta para la creación de una Comisión interinstitucional para fomentar el uso de la Técnica del Insecto Estéril (TIE) permanente para la aplicación de la TIE.</t>
  </si>
  <si>
    <t>Documento  propuesta de acuerdo.</t>
  </si>
  <si>
    <t>MEM, Ministerio de agricultura, UASD, Ministerio de Salud Pública, Ministerio de Planificación, Economía y Desarrollo.</t>
  </si>
  <si>
    <t>1. Crear propuesta.</t>
  </si>
  <si>
    <t>Propuesta.</t>
  </si>
  <si>
    <t>2. Realizar reuniones con instituciones vinculadas.</t>
  </si>
  <si>
    <t>Minuta, lista participantes y fotos.</t>
  </si>
  <si>
    <t>3. Elaborar acuerdo interinstitucional.</t>
  </si>
  <si>
    <t>Acuerdo elaborado.</t>
  </si>
  <si>
    <t>4. Impartir charlas para difusión de la técnica.</t>
  </si>
  <si>
    <t>Lista participantes.</t>
  </si>
  <si>
    <t>5. Capacitar técnicos en AW-IPM (Manejo integrado de plagas en areas amplias) con un componente</t>
  </si>
  <si>
    <t>6. Preparar y remitir información para solicitud creacion de material promocional.</t>
  </si>
  <si>
    <t>Material promocional.</t>
  </si>
  <si>
    <t>Maria Susana Gautreau De Windt</t>
  </si>
  <si>
    <t>Shanthall López Cabrera</t>
  </si>
  <si>
    <t>Viceministra de Energía Nuclear (VME)</t>
  </si>
  <si>
    <t>Directora de Política y Servicios Nucleares, VME</t>
  </si>
  <si>
    <t>Rosa Cuello</t>
  </si>
  <si>
    <t>Directora de Programas y Proyectos, VME</t>
  </si>
  <si>
    <t>1. Contratación de bloques petroleros Terrestre y Costa Afuera.</t>
  </si>
  <si>
    <t>Obtenido los  insumos necesarios para otorgar derechos de exploración y producción de bloques petroleros y gasíferos en áreas con mayor potencial hidrocarburíferos.</t>
  </si>
  <si>
    <t>Contrato firmado.</t>
  </si>
  <si>
    <t>Viceministerio de Hidrocarburos (VMH) - Dirección de Exploración y Producción de Hidrocarburos.</t>
  </si>
  <si>
    <t>1. Realizar seguimiento a trabajos de consultoría para evaluación, planificación, promoción y ejecución de ronda petrolera.</t>
  </si>
  <si>
    <t>Reporte de fin de consultoría.</t>
  </si>
  <si>
    <t>2. Firmar contrato.</t>
  </si>
  <si>
    <t>3. Anuncio de suscripción de contrato.</t>
  </si>
  <si>
    <t>Publicación de anuncio en medios de comunicación.</t>
  </si>
  <si>
    <t>2. Fiscalización de importaciones de inventarios de hidrocarburos en terminales y grandes consumidores.</t>
  </si>
  <si>
    <t>Incrementada la transparencia en las actividades del subsector de hidrocarburos.</t>
  </si>
  <si>
    <t>Informes de fiscalización emitidos.</t>
  </si>
  <si>
    <t>Viceministerio de Hidrocarburos (VMH)  - Dirección de Regulación, Importación y Usos de Hidrocarburos.</t>
  </si>
  <si>
    <t>1. Adquirir equipos de fiscalización.</t>
  </si>
  <si>
    <t>Solicitud de compra de bienes y equipos.</t>
  </si>
  <si>
    <t>2. Recopilar informaciones de la industria.</t>
  </si>
  <si>
    <t>3. Elaborar informes.</t>
  </si>
  <si>
    <t>1</t>
  </si>
  <si>
    <t>Alberto Reyes</t>
  </si>
  <si>
    <t>Nisael Dirocie</t>
  </si>
  <si>
    <t>Viceministro de Hidrocarburos (VMH)</t>
  </si>
  <si>
    <t>Director de Regulación, Importación y Usos de Hidrocarburos, VMH</t>
  </si>
  <si>
    <t>1. Marco regulatorio de Seguridad Energética (4ta etapa).</t>
  </si>
  <si>
    <t>Elaborada las  normativas y reglamentaciones técnicas tendentes a garantizar la calidad, certificación, continuidad y seguridad de los proyectos energéticos y mineros para el desarrollo del país.</t>
  </si>
  <si>
    <t>Cantidad de propuesta de normativas elaboradas.</t>
  </si>
  <si>
    <t>Viceministerio de Seguridad Energética e Infraestructura (VMSEI) - Dirección de Seguridad Energética.</t>
  </si>
  <si>
    <t>Poder Ejecutivo, Viceministerios del MEMRD, DJ y Organismos Internacionales.</t>
  </si>
  <si>
    <t>1. Elaborar documentos base para normas y reglamentos.</t>
  </si>
  <si>
    <t>Borradores de documentos elaborados.</t>
  </si>
  <si>
    <t>2. Formular los reglamentos de los Aspectos de Seguridad en las Infraestructuras Energéticas y Mineras (Meta Presidencial 2020).</t>
  </si>
  <si>
    <t>Borradores y Documento final enriquecido.</t>
  </si>
  <si>
    <t>3. Realizar reuniones viceministeriales para  socialización de documentos base.</t>
  </si>
  <si>
    <t>Minutas y resultados de reuniones.</t>
  </si>
  <si>
    <t>4. Realizar encuentros / talleres interinstitucionales para revisión de normas.</t>
  </si>
  <si>
    <t>Minutas y resultados de encuentros y taller.</t>
  </si>
  <si>
    <t>5. Publicar en web y realizar vistas públicas.</t>
  </si>
  <si>
    <t>Página web de publicación.</t>
  </si>
  <si>
    <t>6. Gestionar aprobación y publicación de las normativas y reglamentos técnicos.</t>
  </si>
  <si>
    <t>Normas y reglamentos  aprobados.</t>
  </si>
  <si>
    <t>2. Plan Anual de Mantenimiento de las infraestructuras energéticas.</t>
  </si>
  <si>
    <t>Prevención realizada para el fallo del normal funcionamiento de las  infraestructuras energéticas.</t>
  </si>
  <si>
    <t xml:space="preserve">Cantidad de visitas realizadas e informes elaborados. </t>
  </si>
  <si>
    <t>Viceministerio de Seguridad Energética e Infraestructura (VMSEI) - Dirección de Infraestructura.</t>
  </si>
  <si>
    <t>Agentes del sector energético y Almacenes de combustibles e infraestructuras estratégicas.</t>
  </si>
  <si>
    <t>1. Elaborar comunicación solicitando el plan de mantenimiento anual.</t>
  </si>
  <si>
    <t>Carta enviada a propietario de infraestructura.</t>
  </si>
  <si>
    <t>2. Crear programa de visitas a las instalaciones de infraestructuras críticas.</t>
  </si>
  <si>
    <t>Cronograma elaborado.</t>
  </si>
  <si>
    <t>3. Realizar visitas para supervisión  programadas.</t>
  </si>
  <si>
    <t>Fotos de visitas.</t>
  </si>
  <si>
    <t>4. Elaborar informes de visitas.</t>
  </si>
  <si>
    <t>Informes elaborados.</t>
  </si>
  <si>
    <t>5. Crear una base de datos (estadísticas) de planes de mantenimiento anual.</t>
  </si>
  <si>
    <t>Base de datos creadas.</t>
  </si>
  <si>
    <t>3. Plan nacional de desarrollo de infraestructuras energéticas críticas.</t>
  </si>
  <si>
    <t>Definido el Plan de Desarrollo de la Infraestructura Energética Crítica Nacional.</t>
  </si>
  <si>
    <t>Cantidad de Planes elaborados</t>
  </si>
  <si>
    <t>Viceministerio de Seguridad Energética e Infraestructura (VMSEI) - Dirección de  Infraestructura.</t>
  </si>
  <si>
    <t>Ministerio de Agricultura, INDRHI, MOP, Dir. Gn. de Desarrollo Fronterizo e Instituciones adscritas MEM-RD.</t>
  </si>
  <si>
    <t>1. Identificar y clasificar la infraestructura energética nacional.</t>
  </si>
  <si>
    <t>Informe elaborado.</t>
  </si>
  <si>
    <t>2. Evaluar riesgos y costos de la seguridad cibernética de las infraestructuras energéticas críticas.</t>
  </si>
  <si>
    <t>Informe de riesgos y costos.</t>
  </si>
  <si>
    <r>
      <rPr>
        <b/>
        <sz val="12"/>
        <rFont val="Arial"/>
        <family val="2"/>
      </rPr>
      <t xml:space="preserve">Cont… </t>
    </r>
    <r>
      <rPr>
        <sz val="12"/>
        <rFont val="Arial"/>
        <family val="2"/>
      </rPr>
      <t>3. Plan nacional de desarrollo de infraestructuras energéticas críticas.</t>
    </r>
  </si>
  <si>
    <t>3. Propuesta del Plan Nacional para el desarrollo de nuevas instalaciones de infraestructura energética críticas.</t>
  </si>
  <si>
    <t>Plan propuesto.</t>
  </si>
  <si>
    <t>4. Gestionar la aprobación del Plan Nacional para el desarrollo de nuevas instalaciones de infraestructuras energéticas criticas.</t>
  </si>
  <si>
    <t>Comunicación de remisión para aprobación.</t>
  </si>
  <si>
    <t>4. Estrategia Nacional de Seguridad Energética (Fase II).</t>
  </si>
  <si>
    <t>Planes de integración regional, diversificación de la matriz energética y protección de las infraestructuras críticas para salvaguarda-darlas, estableciendo una cultura y concientización del nuevo concepto de la Seguridad Energética elaborados.</t>
  </si>
  <si>
    <t>Estrategia</t>
  </si>
  <si>
    <t xml:space="preserve">Dirección Jurídica, DPyD, Congreso de la República, Ministerio de Defensa, Ministerio de Relaciones Exteriores, Universidades y Agentes del sector energético. </t>
  </si>
  <si>
    <t>1. Crear y presenta el cuadernillo No. 01.</t>
  </si>
  <si>
    <t>Cuadernillo.</t>
  </si>
  <si>
    <t>2. Realizar celebración del Día Nacional de la Seguridad Energética.</t>
  </si>
  <si>
    <t>Programa de actividades, lista de asistencia y fotografías.</t>
  </si>
  <si>
    <t>3. Realizar conferencias en los sectores energéticos, hacedores y tomadores de políticas públicas.</t>
  </si>
  <si>
    <t>Comunicaciones de convocatoria, listas de participantes y fotografías.</t>
  </si>
  <si>
    <t>4. Elaborar y revisar la Estrategia Nacional de Seguridad Energética.</t>
  </si>
  <si>
    <t>Estrategia Nacional de Seguridad Energética  elaborada.</t>
  </si>
  <si>
    <t>5. Apoyo a la formulación de Planes de Desarrollo Energético Sostenible a nivel subregional (fase 2) - Acuerdo de cooperación OIEA/MEM. Proyecto RLA2017.</t>
  </si>
  <si>
    <t>Planes Nacionales de energía con el fin de satisfacer las necesidades energéticas en el país, haciendo un uso eficiente de los recursos a mediano y largo plazo elaborados.</t>
  </si>
  <si>
    <t>Número de Informe caso- país (República Dominicana) elaborados.</t>
  </si>
  <si>
    <t>Viceministerio de Seguridad Energética e Infraestructura (VMSEI) - Dirección de Seguridad Energética - Dirección de  Infraestructura.</t>
  </si>
  <si>
    <t>Agentes del sector energético e Instituciones estatales involucradas en los ámbitos del MEMRD.</t>
  </si>
  <si>
    <t>1. Realizar reuniones para desarrollar los casos de estudio nacionales actualizados de oferta de energía.</t>
  </si>
  <si>
    <t>Listas de participantes.</t>
  </si>
  <si>
    <t>2. Participar en reuniones virtuales de seguimiento a los casos de suministro de energía a nivel subregional.</t>
  </si>
  <si>
    <t>Listas de participantes. Resultados de casos enriquecidos.</t>
  </si>
  <si>
    <t>3. Participar en taller de los estudios subregionales de desarrollo energético sostenible. País anfitrión: a definir.</t>
  </si>
  <si>
    <t>Borrador de informe técnico.</t>
  </si>
  <si>
    <t>4. Participar en el desarrollo de los estudios subregionales de análisis del suministro de energía.</t>
  </si>
  <si>
    <t>5. Participar en la preparación del borrador de los capítulos del Reporte Técnico sobre el análisis  del suministro de energía.</t>
  </si>
  <si>
    <r>
      <rPr>
        <b/>
        <sz val="12"/>
        <rFont val="Arial"/>
        <family val="2"/>
      </rPr>
      <t xml:space="preserve">Cont… </t>
    </r>
    <r>
      <rPr>
        <sz val="12"/>
        <rFont val="Arial"/>
        <family val="2"/>
      </rPr>
      <t>5. Apoyo a la formulación de Planes de Desarrollo Energético Sostenible a nivel subregional (fase 2) - Acuerdo de cooperación OIEA/MEM. Proyecto RLA2017.</t>
    </r>
  </si>
  <si>
    <t>6. Participar en taller para la construcción de indicadores para el desarrollo energético sostenible. País anfitrión: a definir.</t>
  </si>
  <si>
    <t>Borrador de informe técnico de indicadores.</t>
  </si>
  <si>
    <t>7. Participar en taller para presentar los estudios nacionales de suministro de energía y definición del contenido del reporte subregional. País anfitrión: a definir.</t>
  </si>
  <si>
    <t>Presentación de casos.</t>
  </si>
  <si>
    <t>8. Reuniones para actualizar los estudios integrales subregionales.</t>
  </si>
  <si>
    <t>Revisiones de casos propuestos.</t>
  </si>
  <si>
    <t>9. Reuniones para revisiones  de los resultados finales de los estudios subregionales.</t>
  </si>
  <si>
    <t>Lista de participantes. Revisiones de casos propuestos.</t>
  </si>
  <si>
    <t>10. Participar en revisiones finales y edición para publicación.</t>
  </si>
  <si>
    <t>Revisiones finales de casos (nacionales y subregionales).</t>
  </si>
  <si>
    <r>
      <rPr>
        <b/>
        <sz val="12"/>
        <color theme="1"/>
        <rFont val="Arial"/>
        <family val="2"/>
      </rPr>
      <t>Cont…</t>
    </r>
    <r>
      <rPr>
        <sz val="12"/>
        <color theme="1"/>
        <rFont val="Arial"/>
        <family val="2"/>
      </rPr>
      <t xml:space="preserve"> 5. Apoyo a la formulación de Planes de Desarrollo Energético Sostenible a nivel subregional (fase 2) - Acuerdo de cooperación OIEA/MEM. Proyecto RLA2017.</t>
    </r>
  </si>
  <si>
    <t>11. Enviar Informe Técnico para publicación.</t>
  </si>
  <si>
    <t>Informe Técnico enviado.</t>
  </si>
  <si>
    <t>12. Participación en Taller Final de presentación de resultados del Proyecto RLA2016. País anfitrión Austria, Viena.</t>
  </si>
  <si>
    <t>Lista de participantes. Informe Final de Resultados.</t>
  </si>
  <si>
    <t>6. Proyecto de Apoyo a la elaboración de Planes Naciones de Energía con el fin de satisfacer las necesidades energéticas en los países de la región haciendo un uso eficaz de los recursos mediano y largo plazo.</t>
  </si>
  <si>
    <t xml:space="preserve">Capacitado y fortalecido el Equipo de Trabajo Interinstitucional para la Planificación Energética del país.  </t>
  </si>
  <si>
    <t>Cantidad de  informes elaborados.</t>
  </si>
  <si>
    <t>Viceministerio de Seguridad Energética e Infraestructura (VMSEI) - Dirección de Seguridad Energética -</t>
  </si>
  <si>
    <t>OIEA, Viceministerios involucrados  e Instituciones estatales del sector energético.</t>
  </si>
  <si>
    <t>1. Realizar encuentros con el  Equipo Interinstitucional para las revisiones de estudios de análisis del sistema energético del país.</t>
  </si>
  <si>
    <t>Calendario de reuniones y lista de participantes. Presentaciones de estudios enriquecidos.</t>
  </si>
  <si>
    <r>
      <rPr>
        <b/>
        <sz val="12"/>
        <rFont val="Arial"/>
        <family val="2"/>
      </rPr>
      <t xml:space="preserve">Cont… </t>
    </r>
    <r>
      <rPr>
        <sz val="12"/>
        <rFont val="Arial"/>
        <family val="2"/>
      </rPr>
      <t>6. Proyecto de Apoyo a la elaboración de Planes Naciones de Energía con el fin de satisfacer las necesidades energéticas en los países de la región haciendo un uso eficaz de los recursos mediano y largo plazo.</t>
    </r>
  </si>
  <si>
    <t>2. Realizar talleres de las herramientas informáticas del OIEA..</t>
  </si>
  <si>
    <t>3. Realizar la presentación de la Planificación Energética Nacional 2020.</t>
  </si>
  <si>
    <t>Planificación Energética Nacional</t>
  </si>
  <si>
    <t>7. Reglamento general de supervisión y fiscalización de las infraestructuras energéticas críticas.</t>
  </si>
  <si>
    <t>Preservación de las infraestructuras críticas energéticas, así como la maximización y racionalización de su uso.</t>
  </si>
  <si>
    <t>Propuesta de reglamento elaborado.</t>
  </si>
  <si>
    <t>Viceministerio de Seguridad Energética e Infraestructura - Dirección de Infraestructura.</t>
  </si>
  <si>
    <t xml:space="preserve">MOP, Ministerio de Agricultura, Ministerio de Defensa, Viceministerios del MEM, Dirección General de Desarrollo Fronterizo y Agencias de Cooperación Internacional. </t>
  </si>
  <si>
    <t>1. Revisar y modificar Resolución No.002-2014.</t>
  </si>
  <si>
    <t>Borrador de modificaciones.</t>
  </si>
  <si>
    <t>2. Análisis de los planes anuales de mantenimiento de las infraestructuras críticas existentes.</t>
  </si>
  <si>
    <t>3. Reuniones de socialización con los actores intra viceministerial y actores externos.</t>
  </si>
  <si>
    <t xml:space="preserve"> 4. Elaborar propuesta de reglamento.</t>
  </si>
  <si>
    <t>Reglamento propuesto.</t>
  </si>
  <si>
    <t>8. Proyecto Iniciativa de Cooperación: “Incidencia del Cambio Climático en la Planificación energética: Screening para evaluación global de la vulnerabilidad y los riesgos climáticos del sistema energético”.</t>
  </si>
  <si>
    <t>Incrementada la resiliencia del sector energético de América Latina y El Caribe frente al cambio climático, a través de un análisis de los riesgos y la vulnerabilidad de las infraestructuras.</t>
  </si>
  <si>
    <t>Plan País elaborado.</t>
  </si>
  <si>
    <t xml:space="preserve"> Viceministerio de Seguridad Energética e Infraestructura (VMSEI) - Dirección de Infraestructura.</t>
  </si>
  <si>
    <t>OLADE, Viceministerios Energía, Hidrocarburos. Dirección Cambio Climático MEMRD, Ministerio de Medio Ambiente y Recursos Naturales y Consejo Nacional de Cambio Climático.</t>
  </si>
  <si>
    <t>1. Elaborar lista de infraestructuras energéticas criticas.</t>
  </si>
  <si>
    <t>Lista de infraestructuras energéticas elaborada.</t>
  </si>
  <si>
    <t>2. Crear equipo de trabajo interinstitucional.</t>
  </si>
  <si>
    <t>Conformación de Equipo de trabajo: lista de miembros representantes de instituciones.</t>
  </si>
  <si>
    <t>3. Realizar diagnostico de riesgos y vulnerabilidades de las infraestructuras energéticas nacionales.</t>
  </si>
  <si>
    <t>4. Participar en taller regional organizado por OLADE con el objetivo de socializar los casos de cada país.</t>
  </si>
  <si>
    <t>Lista de participantes y estudio presentado.</t>
  </si>
  <si>
    <r>
      <rPr>
        <b/>
        <sz val="11"/>
        <rFont val="Helvetica"/>
        <family val="2"/>
      </rPr>
      <t>Cont…</t>
    </r>
    <r>
      <rPr>
        <sz val="11"/>
        <rFont val="Helvetica"/>
        <family val="2"/>
      </rPr>
      <t xml:space="preserve"> 8. Proyecto Iniciativa de Cooperación: “Incidencia del Cambio Climático en la Planificación energética: Screening para evaluación global de la vulnerabilidad y los riesgos climáticos del sistema energético”.</t>
    </r>
  </si>
  <si>
    <t>Incrementada la resiliencia del sector energético de América Latina y el Caribe frente al cambio climático, a través de un análisis de los riesgos y la vulnerabilidad de las infraestructuras.</t>
  </si>
  <si>
    <t>MEMRD: Viceministerio de Seguridad Energética e Infraestructura - Dirección de Infraestructura/ Organización Latinoamericana de Energía (OLADE).</t>
  </si>
  <si>
    <t>5. Presentar informe final del caso país. Consensuado con los actores nacionales e internacionales.</t>
  </si>
  <si>
    <t>Informe final elaborado.</t>
  </si>
  <si>
    <t>Antonio Herrera Cruz</t>
  </si>
  <si>
    <t>Domingo Mateo Urbáez</t>
  </si>
  <si>
    <t>Viceministro de Seguridad Energética e Infraestructura (VMSEI)</t>
  </si>
  <si>
    <t>Director de Seguridad Energética, VMSEI</t>
  </si>
  <si>
    <t>Juan Moreno Castro</t>
  </si>
  <si>
    <t>Director de Infraestructuras Energéticas, VMSEI</t>
  </si>
  <si>
    <t>1. Fortalecimiento institucional para el desarrollo integral del sector minero nacional.</t>
  </si>
  <si>
    <t>Incrementado el número de propuestas de políticas, instrumentos regulatorios, planes y estrategias del sector minero.</t>
  </si>
  <si>
    <t>Cantidad de planes, reglamentos, resoluciones, manuales y protocolos propuestos.</t>
  </si>
  <si>
    <t>Viceministerio de Minas (VMM) - Dirección de Gestión Técnica Minera.</t>
  </si>
  <si>
    <t>DGM, SGN, Dirección Jurídica, Dirección Planificación y Desarrollo, Dirección Relaciones Internacionales, Dirección Asuntos Ambientales y Cambio Climático.</t>
  </si>
  <si>
    <t>1. Elaborar propuestas técnicas.</t>
  </si>
  <si>
    <t>Documento.</t>
  </si>
  <si>
    <t>2. Realizar consultas a grupos de interés.</t>
  </si>
  <si>
    <t xml:space="preserve"> Correos y/o comunicaciones de convocatorias.</t>
  </si>
  <si>
    <t>3. Realizar reuniones de trabajo internas con unidades involucradas.</t>
  </si>
  <si>
    <t>Minutas de reuniones y lista de asistencia.</t>
  </si>
  <si>
    <t>4. Dar apoyo a la unidad competente en la elaboración de los documentos.</t>
  </si>
  <si>
    <t>Informe o minuta.</t>
  </si>
  <si>
    <t>5. Remitir borrador de documento revisado.</t>
  </si>
  <si>
    <t>6. Gestionar aprobación de documentos.</t>
  </si>
  <si>
    <t>Correo electrónico o comunicación.</t>
  </si>
  <si>
    <t>2. Fiscalización a concesiones de explotación minera y/o plantas de beneficio.</t>
  </si>
  <si>
    <t>Fiscalizadas las concesiones de explotación minera y/o plantas de beneficio acorde con la normativa legal vigente.</t>
  </si>
  <si>
    <t>Cantidad de concesiones de explotación y/o plantas de beneficio fiscalizadas.</t>
  </si>
  <si>
    <t>Viceministerio de Minas (VMM) - Dirección de Gestión Técnica Minera - Depto. de Fiscalización Minera y Depto. de Regulación Minera.</t>
  </si>
  <si>
    <t>DGM.</t>
  </si>
  <si>
    <t>1. Revisar Plan de Fiscalización Minera de explotación.</t>
  </si>
  <si>
    <t>Plan de Fiscalización de explotación minera.</t>
  </si>
  <si>
    <t>2. Ejecutar Plan de Fiscalización Minera.</t>
  </si>
  <si>
    <t>Actas de fiscalización.</t>
  </si>
  <si>
    <r>
      <rPr>
        <b/>
        <sz val="12"/>
        <rFont val="Arial"/>
        <family val="2"/>
      </rPr>
      <t>Cont…</t>
    </r>
    <r>
      <rPr>
        <sz val="12"/>
        <rFont val="Arial"/>
        <family val="2"/>
      </rPr>
      <t xml:space="preserve"> 2. Fiscalización a concesiones de explotación minera y/o plantas de beneficio.</t>
    </r>
  </si>
  <si>
    <t>Fiscalizadas las  concesiones de explotación minera y/o plantas de beneficio acorde con la normativa legal vigente.</t>
  </si>
  <si>
    <t>3. Elaborar Informes de Fiscalización Minera.</t>
  </si>
  <si>
    <t>Informe de fiscalización.</t>
  </si>
  <si>
    <t>3. Fiscalización concesiones de exploración minera.</t>
  </si>
  <si>
    <t>Fiscalizadas las concesiones de exploración minera acorde con la normativa legal vigente.</t>
  </si>
  <si>
    <t>Cantidad de concesiones de exploración fiscalizadas.</t>
  </si>
  <si>
    <t>VMM/ DTM (Departamento de Fiscalización Minera/ Departamento de Regulación Minera) y DGM.</t>
  </si>
  <si>
    <t>1. Revisar Plan de Fiscalización minera de exploración.</t>
  </si>
  <si>
    <t>Plan de fiscalización de exploración minera.</t>
  </si>
  <si>
    <t>3. Realizar Informes de Fiscalización Minera.</t>
  </si>
  <si>
    <t>Informes de fiscalización.</t>
  </si>
  <si>
    <t>4. Evaluación aspectos técnicos de solicitudes de concesiones mineras.</t>
  </si>
  <si>
    <t>Evaluados los aspectos técnicos de las solicitudes de concesión minera recibidas.</t>
  </si>
  <si>
    <t>Cantidad de solicitudes de concesión evaluadas.</t>
  </si>
  <si>
    <t>Viceministerio de Minas (VMM) - Dirección de Gestión Técnica Minera - Depto. de Regulación Minera.</t>
  </si>
  <si>
    <t>Dirección Jurídica y DGM.</t>
  </si>
  <si>
    <t>1. Realizar visitas de reconocimiento para evaluación de expedientes.</t>
  </si>
  <si>
    <t>Reporte de visita realizada.</t>
  </si>
  <si>
    <r>
      <rPr>
        <b/>
        <sz val="12"/>
        <color theme="1"/>
        <rFont val="Arial"/>
        <family val="2"/>
      </rPr>
      <t xml:space="preserve">Cont… </t>
    </r>
    <r>
      <rPr>
        <sz val="12"/>
        <color theme="1"/>
        <rFont val="Arial"/>
        <family val="2"/>
      </rPr>
      <t>4. Evaluación aspectos técnicos de solicitudes de concesiones mineras.</t>
    </r>
  </si>
  <si>
    <t>2. Evaluar expedientes.</t>
  </si>
  <si>
    <t>Listado de verificación.</t>
  </si>
  <si>
    <t>3. Emitir informe de resultados y en los casos que aplique, recomendar perfeccionamiento solicitudes.</t>
  </si>
  <si>
    <t>Comunicación de resultados.</t>
  </si>
  <si>
    <t>Lisandro Lembert Varona</t>
  </si>
  <si>
    <t>Ricardo Báez Díaz</t>
  </si>
  <si>
    <t>Viceministro de Minas (VMM)</t>
  </si>
  <si>
    <t>Encargado Departamento de Fiscalización, VMM</t>
  </si>
  <si>
    <t>Rebeca Ureña</t>
  </si>
  <si>
    <t>Encargada del Departamento de Seguridad y Salud Minera, VMM</t>
  </si>
  <si>
    <t>1. Supervisión e informe de seguimiento del plan de Remediación.</t>
  </si>
  <si>
    <t>Mejorada las zonas afectadas por la minera rosario dominicana y disminuir los pasivos ambientales históricos.</t>
  </si>
  <si>
    <t>Número de informes de seguimiento elaborados</t>
  </si>
  <si>
    <t>Dirección de Asuntos Ambientales y Cambio Climático (DDAyCC).</t>
  </si>
  <si>
    <t>Dirección Jurídica, DTIC, Despacho y Barrick Gold</t>
  </si>
  <si>
    <t>1. Actualizar informe de actividades ejecutadas.</t>
  </si>
  <si>
    <t>Lista de actividades</t>
  </si>
  <si>
    <t>2. Elaborar, actualizar y dar seguimiento a indicadores.</t>
  </si>
  <si>
    <t>Informe de Indicadores</t>
  </si>
  <si>
    <t>3. Redactar y entregar informes.</t>
  </si>
  <si>
    <t>Informe de seguimiento</t>
  </si>
  <si>
    <t>4. Supervisar obras y actividades de remediación.</t>
  </si>
  <si>
    <t>Minutas de seguimiento</t>
  </si>
  <si>
    <t>Informe final</t>
  </si>
  <si>
    <t>Identificados los pasivos ambientales mineros, existentes para valorizar su remediación y posterior toma de decisiones al respecto.</t>
  </si>
  <si>
    <t>Porcentaje de avance en la elaboración del inventario.</t>
  </si>
  <si>
    <t>VM minas, DGM, Empresas Mineras, Dirección Jurídica y Ministerio de Medio Ambiente y Recursos Naturales</t>
  </si>
  <si>
    <t>1. Realizar análisis  de áreas susceptibles de ser pasivos ambientales.</t>
  </si>
  <si>
    <t>Informe de áreas susceptibles</t>
  </si>
  <si>
    <t>2. Elaborar plan de visitas.</t>
  </si>
  <si>
    <t>Plan de visitas</t>
  </si>
  <si>
    <t>3. Visitar áreas susceptibles de ser pasivos ambientales.</t>
  </si>
  <si>
    <t>Plantilla de levantamiento y reportes de superficie</t>
  </si>
  <si>
    <t>4. Elaborar informe de visitas.</t>
  </si>
  <si>
    <t>Informe áreas visitada</t>
  </si>
  <si>
    <t>5. Realizar informe final de pasivos ambientales.</t>
  </si>
  <si>
    <t>4. Implementación del programa de minería responsable.</t>
  </si>
  <si>
    <t>Elaborada la Guía de buenas prácticas mineras</t>
  </si>
  <si>
    <t>Cantidad de guía de buenas practicas mineras terminadas.</t>
  </si>
  <si>
    <t>1. Realizar talleres con el sector minero para seleccionar mejores prácticas.</t>
  </si>
  <si>
    <t>2. Realizar visitas técnicas de análisis de buenas prácticas.</t>
  </si>
  <si>
    <t>3. Seleccionar mejores prácticas.</t>
  </si>
  <si>
    <t>5. Realizar socialización de la guía.</t>
  </si>
  <si>
    <t>6. Gestionar diagramación de la guía.</t>
  </si>
  <si>
    <t>7. Entregar guía final.</t>
  </si>
  <si>
    <t>5. Proyecto de sedimentación en embalse RLA-5076.</t>
  </si>
  <si>
    <t>Identificada la zona de erosión ubicada en Hatillo para aplicar los correctivos de lugar, mediante el uso de técnicas nucleares.</t>
  </si>
  <si>
    <t xml:space="preserve">Cantidad de informes de avance realizados   </t>
  </si>
  <si>
    <t>VM Nuclear</t>
  </si>
  <si>
    <t>1. Completar formulario de proyecto de sedimentación en embalse- RLA-5076-OIEA.</t>
  </si>
  <si>
    <t>Formulario de valoración proyecto completado</t>
  </si>
  <si>
    <t>Informe anual</t>
  </si>
  <si>
    <t>3. Elaborar reporte de avances análisis muestra.</t>
  </si>
  <si>
    <t>Reportes de avance</t>
  </si>
  <si>
    <t>6. Asistencia técnica institucional e interinstitucional en materia de cambio climático.</t>
  </si>
  <si>
    <t>Mejorado el cumplimiento de los acuerdos nacionales e internacionales en materia ambiental y cambio climático</t>
  </si>
  <si>
    <t>Cantidad de participaciones realizadas.</t>
  </si>
  <si>
    <t>MIMARENA, MEPyD,MSP,MA,ONE,MICM,MOPC,PNUD,CONEP,CONADIS,MIDE,GIZ,FALCONDO, CORMIDOM,DGS.</t>
  </si>
  <si>
    <t>1. Participar en reuniones y talleres acuerdos SAICM(Residuos peligrosos).</t>
  </si>
  <si>
    <t>Minuta de reunión</t>
  </si>
  <si>
    <t>2. Participar en talleres la minería en nuestras vida.</t>
  </si>
  <si>
    <t>Presentación y fotos</t>
  </si>
  <si>
    <t>3. Asistencia reuniones subcomisión de prosperidad.</t>
  </si>
  <si>
    <t>Minutas de reuniones</t>
  </si>
  <si>
    <t>4. Realizar monitoreo calidad de agua FALCONDO.</t>
  </si>
  <si>
    <t>Acta de inspección firmada</t>
  </si>
  <si>
    <t>5. Elaborar informe de monitoreo.</t>
  </si>
  <si>
    <t>Informe de calidad de agua de visita</t>
  </si>
  <si>
    <t>6. Realizar monitoreo calidad de agua CORMIDOM.</t>
  </si>
  <si>
    <t>7. Elaborar informe monitoreo.</t>
  </si>
  <si>
    <t>8. Análisis informes de cumplimiento ambiental (ICA).</t>
  </si>
  <si>
    <t>Informe de observaciones encontradas</t>
  </si>
  <si>
    <t>9. Jornada reforestación.</t>
  </si>
  <si>
    <t>Foto</t>
  </si>
  <si>
    <t>Juan Felipe Ditrén Flores</t>
  </si>
  <si>
    <t>Edwin López Encarnación</t>
  </si>
  <si>
    <t>Director de Asuntos Ambientales y Cambio Climático (DDAyCC)</t>
  </si>
  <si>
    <t>Ingeniero Civil (Presupuesto y Cubicaciones), DDAyCC.</t>
  </si>
  <si>
    <t>1. Programa Cultivando Agua Buena - Programas especiales de mejora de cuencas, mitigación procesos de desertificación y de impactos sociales.</t>
  </si>
  <si>
    <t>Mejorada la conservación de los recursos naturales y la calidad de vida de los habitantes de las comunidades de las microcuencas.</t>
  </si>
  <si>
    <t>Cantidad de microcuencas beneficiadas</t>
  </si>
  <si>
    <t>Dirección de Gestión Social (DGS).</t>
  </si>
  <si>
    <t>Todas las unidades funcionales</t>
  </si>
  <si>
    <t>1. Realizar talleres, capacitaciones, encuentros y otras gestiones las microcuencas.</t>
  </si>
  <si>
    <t>Informes y fotografías</t>
  </si>
  <si>
    <t>2. Ejecutar acciones de recuperación y protección medioambiental.</t>
  </si>
  <si>
    <t>3. Coordinar acciones para la implementación del Proyecto Plan de Alimentación Escolar, PAE Sostenible (Microcuencas Arroyo Gurabo y Yásica).</t>
  </si>
  <si>
    <t>4. Realizar acciones y encuentros para replicar capacidades y extensión del Programa CAB a nuevas microcuencas (Microcuenca Bajabonico y Yásica Arriba).</t>
  </si>
  <si>
    <t>2. Formación, promoción y socialización en materia de Energía y Minas - Aula del Saber.</t>
  </si>
  <si>
    <t>Mejorada la percepción general de las comunidades sobre la minería en RD.</t>
  </si>
  <si>
    <t>Talleres realizados.</t>
  </si>
  <si>
    <t>CAB, Remediación Ambiental y Comunidades Mineras y Energéticas.</t>
  </si>
  <si>
    <t>1. Coordinar con las autoridades de las comunidades mineras para la realización de talleres.</t>
  </si>
  <si>
    <t>Comunicaciones realizadas</t>
  </si>
  <si>
    <t>2. Diseñar y elaborar los programas (temas, metodología y material de apoyo) de los talleres.</t>
  </si>
  <si>
    <t>Material de apoyo para los talleres.</t>
  </si>
  <si>
    <t>3. Desarrollar e implementar los talleres.</t>
  </si>
  <si>
    <t>Videos, fotos, minutas, informe y/o cartas de ruta.</t>
  </si>
  <si>
    <t>4. Evaluar impacto, conocimiento y satisfacción de los participantes.</t>
  </si>
  <si>
    <t>Encuestas aplicadas</t>
  </si>
  <si>
    <t>5. Redactar informes de los talleres realizados.</t>
  </si>
  <si>
    <t>Informes redactados</t>
  </si>
  <si>
    <t>3. Inspecciones Sociales en las Comunidades Mineras.</t>
  </si>
  <si>
    <t>Contribución en la solución de los posibles conflictos generados en torno a las concesiones mineras.</t>
  </si>
  <si>
    <t>Inspecciones de comunidades afectadas realizadas.</t>
  </si>
  <si>
    <t>1. Realizar encuentros, reuniones de socialización de informaciones (en temas requeridos por las comunidades) y asambleas comunitarias.</t>
  </si>
  <si>
    <t>Videos, fotos, minutas, informe, cartas de ruta.</t>
  </si>
  <si>
    <t>Redactar informes de las inspecciones realizadas.</t>
  </si>
  <si>
    <t>4. Gestión de demanda comunitaria.</t>
  </si>
  <si>
    <t xml:space="preserve">Gestionadas y canalizadas las soluciones a situaciones (problemas) comunitarios y sociales alrededor de los proyectos mineros, energéticos y CAB, cuya solución se encuentre dentro de las prerrogativas de otras dependencias del Estado. </t>
  </si>
  <si>
    <t>Cantidad de gestiones y soluciones realizadas.</t>
  </si>
  <si>
    <t>Comunidades Mineras y Energéticas, dependencias del Estado Dominicano.</t>
  </si>
  <si>
    <t>1. Realizar asambleas comunitarias para la priorización de problemas.</t>
  </si>
  <si>
    <t>Minutas o  informe.</t>
  </si>
  <si>
    <t>2. Sistematizar, monitorear y evaluar todos los procesos realizados.</t>
  </si>
  <si>
    <t xml:space="preserve">Informes </t>
  </si>
  <si>
    <r>
      <rPr>
        <b/>
        <sz val="12"/>
        <color theme="1"/>
        <rFont val="Arial"/>
        <family val="2"/>
      </rPr>
      <t>Cont…</t>
    </r>
    <r>
      <rPr>
        <sz val="12"/>
        <color theme="1"/>
        <rFont val="Arial"/>
        <family val="2"/>
      </rPr>
      <t xml:space="preserve"> 4. Gestión de demanda comunitaria.</t>
    </r>
  </si>
  <si>
    <t>3. Proponer la adopción de medidas con resto de instituciones del gobierno para la solución del problema.</t>
  </si>
  <si>
    <t>Comunicaciones.</t>
  </si>
  <si>
    <t>Fulsis Jovanny Melo</t>
  </si>
  <si>
    <t>Manuel García</t>
  </si>
  <si>
    <t>Director de Gestión Social (DGS)</t>
  </si>
  <si>
    <t>Encargado del Programa Cultivando Agua Buena (CAB), DGS</t>
  </si>
  <si>
    <t>Cherito Bonifacio</t>
  </si>
  <si>
    <t>Linnette Toribio</t>
  </si>
  <si>
    <t>Coordinador Técnico, DGS</t>
  </si>
  <si>
    <t>Encargada Técnica  del Programa Cultivando Agua Buena (CAB), DGS</t>
  </si>
  <si>
    <t>1. Cumplimiento de los Compromisos EITI-RD(Iniciativa para la Transparencia en la Industrias Extractivas).</t>
  </si>
  <si>
    <t>Fomentada la transparencia en el Sector de la industria extractiva.</t>
  </si>
  <si>
    <t>Plan de Trabajo de la Comisión Nacional EITI-RD 2020 ejecutado.</t>
  </si>
  <si>
    <t>Dirección de Relaciones Internacionales (DRRII) - Secretaría Ejecutiva EITI-RD.</t>
  </si>
  <si>
    <t>Ministro, Organismos Internacionales, MEPyD, Min Presidencia, Min Hacienda, Empresas extractivas, Instituciones de la Sociedad Civil Vinculadas al sector extractivo.</t>
  </si>
  <si>
    <t>1. Realizar reuniones de trabajo contempladas en el Plan de Trabajo.</t>
  </si>
  <si>
    <t>Actas de reuniones y/o Ayuda memoria y/o Lista de participantes.</t>
  </si>
  <si>
    <t>2. Realizar actividades de difusión y capacitación.</t>
  </si>
  <si>
    <t>Convocatoria y/o Agenda y/o PPT y/o Lista de participantes y/o Nota de Prensa.</t>
  </si>
  <si>
    <t>3. Participar en actividades de capacitación (talleres, cursos, seminarios).</t>
  </si>
  <si>
    <t>Invitación/informe/PPT/Agenda de la actividad.</t>
  </si>
  <si>
    <t>4. Elaborar el Informe EITI.</t>
  </si>
  <si>
    <t>Informe EITI.</t>
  </si>
  <si>
    <t>5. Elaborar Plan de Trabajo 2021.</t>
  </si>
  <si>
    <t>Plan de Trabajo.</t>
  </si>
  <si>
    <t>2. Presencia del MEM en distintos y foros y eventos de carácter internacional.</t>
  </si>
  <si>
    <t>Posicionar al MEMRD (nacional e internacionalmente) como el órgano rector de los sectores energía, minería e hidrocarburos,  elevando su capacidad de negociación.</t>
  </si>
  <si>
    <t>Porcentaje de reuniones asistidas.</t>
  </si>
  <si>
    <t>Dirección de Relaciones Internacionales (DRRII) - Depto. de Relaciones Internacionales.</t>
  </si>
  <si>
    <t>Ministros, Organismos Internacionales, embajadas, Min. de Relaciones Exteriores, Ministerios homólogos de otros países, todas las unidades funcionales.</t>
  </si>
  <si>
    <t>1. Identificar prioridades del MEM.</t>
  </si>
  <si>
    <t xml:space="preserve">Comunicaciones, correos electrónicos, informes, Ayuda memoria. </t>
  </si>
  <si>
    <t>2. Presentar temas y negociar posiciones.</t>
  </si>
  <si>
    <t>Comunicaciones, correos electrónicos, informes, Ayuda memoria.</t>
  </si>
  <si>
    <t>Dirección de Relaciones Internacionales - Depto. de Relaciones Internacionales.</t>
  </si>
  <si>
    <t>3. Realizar y participar en eventos de carácter internacional en el país.</t>
  </si>
  <si>
    <t>Comunicaciones, correos electrónicos, convocatoria, Ayuda memoria.</t>
  </si>
  <si>
    <t>3. Gestión de la cooperación internacional técnica y financiera no reembolsable con organismos y embajadas vinculados al MEMRD.</t>
  </si>
  <si>
    <t xml:space="preserve">Identificada las fuentes de cooperación internacional y suscribir Acuerdos. </t>
  </si>
  <si>
    <t>Número de Acuerdos de cooperación firmados y/o instrumentos homólogos.</t>
  </si>
  <si>
    <t>Dirección de Relaciones Internacionales (DRRII) - Depto. de Negociación y Gestión de la Cooperación Internacional.</t>
  </si>
  <si>
    <t xml:space="preserve">Ministro, Organismos Internacionales, Embajadas, Min. de Relaciones Exteriores, MEPyD, Ministerios homólogos de otros países, todas las unidades funcionales del MEM. </t>
  </si>
  <si>
    <t>1. Identificar necesidades de cooperación y fuentes de financiamiento.</t>
  </si>
  <si>
    <t xml:space="preserve">Relación de temas de las áreas sustantivas del MEMRD objetivos de solicitud de cooperación.   </t>
  </si>
  <si>
    <t>2. Realizar y participar en reuniones de negociación de la cooperación.</t>
  </si>
  <si>
    <t xml:space="preserve">Correos electrónicos, comunicaciones, ayudas memorias. </t>
  </si>
  <si>
    <r>
      <rPr>
        <b/>
        <sz val="12"/>
        <rFont val="Arial"/>
        <family val="2"/>
      </rPr>
      <t>Cont…</t>
    </r>
    <r>
      <rPr>
        <sz val="12"/>
        <rFont val="Arial"/>
        <family val="2"/>
      </rPr>
      <t xml:space="preserve"> 3. Gestión de la cooperación internacional técnica y financiera no reembolsable con organismos y embajadas vinculados al MEMRD.</t>
    </r>
  </si>
  <si>
    <t>3. Firmar Acuerdo de cooperación y/o Instrumento homólogo de Acuerdo de cooperación.</t>
  </si>
  <si>
    <t>Acuerdo firmado y/o Instrumento homólogo de Acuerdo de cooperación.</t>
  </si>
  <si>
    <t>Vilma I. Arbaje de Contreras</t>
  </si>
  <si>
    <t xml:space="preserve">Miguel A. Torres </t>
  </si>
  <si>
    <t>Directora de Relaciones Internacionales (DRRII)</t>
  </si>
  <si>
    <t>Encargado de Negociación y Gestión de la Cooperación Internacional, DRRII</t>
  </si>
  <si>
    <t>1. Administración de Contratos Especiales (CEAM, Enviro Gold, Las Lagunas, Falcondo, Ideal Dominicana, Dovemco).</t>
  </si>
  <si>
    <t>Gestionadas oportunamente las obligaciones y derechos derivados de los Acuerdos Administrados.</t>
  </si>
  <si>
    <t>Cantidad de Acuerdos administrados</t>
  </si>
  <si>
    <t xml:space="preserve">Dirección Jurídica (DJ) - Departamento de Elaboración de Documentos Legales. </t>
  </si>
  <si>
    <t>Viceministerio de Minas y Dirección General de Minería.</t>
  </si>
  <si>
    <t>1. Revisar, analizar e interpretar los Contratos Especiales.</t>
  </si>
  <si>
    <t>Informe contratos revisados o Comunicación de consulta.</t>
  </si>
  <si>
    <t>2. Dar seguimiento a la ejecución, cumplimiento y aplicación de los Contratos Especiales.</t>
  </si>
  <si>
    <t>Informe consolidado de seguimiento o comunicación de solicitud</t>
  </si>
  <si>
    <t>3. Dar seguimiento de forma interinstitucional de las obligaciones contractuales asumidas por las partes.</t>
  </si>
  <si>
    <t>2. Implementación y supervisión del Acuerdo de Remediación Medioambiental del Estado, conocido como pasivo histórico medioambiental de la Mina Pueblo Viejo.</t>
  </si>
  <si>
    <t xml:space="preserve">Mejorada la supervisión de las actividades de remediación de los pasivos ambientales. </t>
  </si>
  <si>
    <t>Cantidad de opiniones legales realizadas</t>
  </si>
  <si>
    <t>Dirección de Asuntos Ambientales y Cambios Climáticos.</t>
  </si>
  <si>
    <t>1. Participar en las reuniones técnicas de seguimiento del proyecto.</t>
  </si>
  <si>
    <t>Lista de asistencia.</t>
  </si>
  <si>
    <t>2. Realizar validación legal de las obligaciones contenidas en el Acuerdo de Remediación Medioambiental del Estado.</t>
  </si>
  <si>
    <t>Minutas.</t>
  </si>
  <si>
    <t>3. Gestionar y dar seguimiento con la UEF sobre la elaboración del Informe de Validación de Costos.</t>
  </si>
  <si>
    <t>Comunicaciones de solicitud y seguimiento.</t>
  </si>
  <si>
    <t>3. Modelo Financiero de Pueblo Viejo Dominicana (Ene 2020 -Diciembre 2022).</t>
  </si>
  <si>
    <t>Garantizada la aprobación del modelo financiero de PVDC.</t>
  </si>
  <si>
    <t>Modelo Financiero de PVDC.</t>
  </si>
  <si>
    <t>UEF y Despacho Ministro.</t>
  </si>
  <si>
    <t>1. Notificar la aprobación del Modelo Financiero de PVDC.</t>
  </si>
  <si>
    <t xml:space="preserve">Comunicación de aprobación. </t>
  </si>
  <si>
    <t>4. Evaluación de estatus de cumplimiento de las concesiones y plan de acción ejecutado.</t>
  </si>
  <si>
    <t>Mejorado el nivel de ejecución de las obligaciones de los  concesionarios.</t>
  </si>
  <si>
    <t>Porcentaje de concesiones fiscalizadas y notificaciones realizadas.</t>
  </si>
  <si>
    <t>Viceministerio de Minas.</t>
  </si>
  <si>
    <t>1. Identificar las concesiones en cumplimiento.</t>
  </si>
  <si>
    <t>Detalle de las concesiones en cumplimiento.</t>
  </si>
  <si>
    <t>2. Dar seguimiento al cumplimiento de las obligaciones concesionales.</t>
  </si>
  <si>
    <t>Notificación de incumplimiento (Comunicación o acto de alguacil).</t>
  </si>
  <si>
    <t>5. Evaluación de informes de avance y operación de contratos especiales y plan de acción ejecutado.</t>
  </si>
  <si>
    <t>Incrementado el nivel de cumplimiento de la remisión de los informes técnicos de los contratos especiales.</t>
  </si>
  <si>
    <t>Cantidad de informes remitidos.</t>
  </si>
  <si>
    <t>1. Remitir informes.</t>
  </si>
  <si>
    <t>Comunicación de remisión.</t>
  </si>
  <si>
    <t>6. Propuesta de adecuación de leyes que rigen el sector eléctrico nacional bajo rectoría del MEM.</t>
  </si>
  <si>
    <t>Realizadas las recomendaciones para la actualización del marco institucional y normativo del sector eléctrico.</t>
  </si>
  <si>
    <t>Cantidad de informe elaborados.</t>
  </si>
  <si>
    <t>Viceministerio de Energía.</t>
  </si>
  <si>
    <t>1. Realizar revisión de leyes existentes en el sector y elaborar informe.</t>
  </si>
  <si>
    <t>Informe de levantamiento.</t>
  </si>
  <si>
    <t>7. Formulación de Reglamentos en el Ámbito de la Seguridad de Infraestructuras Mineras.</t>
  </si>
  <si>
    <t>Realizada la revisión y carga de Informes mensuales en el SIGOB.</t>
  </si>
  <si>
    <t>Cantidad de Informe de SIGOB elaborados.</t>
  </si>
  <si>
    <t>Viceministerio de Seguridad energética e Infraestructura.</t>
  </si>
  <si>
    <t>1. Cargar al SIGOB informe mensual proporcionado por el área técnica del VMSEI.</t>
  </si>
  <si>
    <t>Informe con iniciales de revisión.</t>
  </si>
  <si>
    <t>8. Emisión, validación y otorgamiento de concesiones de exploración y explotación minera.</t>
  </si>
  <si>
    <t>Mejorados los estándares de calidad y entrega en tiempo oportuno del otorgamiento de las concesiones de explotación y exploración.</t>
  </si>
  <si>
    <t>Porcentaje de concesiones otorgadas.</t>
  </si>
  <si>
    <t>Viceministerio de Minas y UEF.</t>
  </si>
  <si>
    <t>1. Evaluar los expedientes.</t>
  </si>
  <si>
    <t>Informe control de expedientes.</t>
  </si>
  <si>
    <t>2. Remitir las observaciones y/o correcciones (si aplica).</t>
  </si>
  <si>
    <t>Histórico observaciones realizadas.</t>
  </si>
  <si>
    <t>3. Elaborar resolución correspondiente (otorgamiento o desaprobación).</t>
  </si>
  <si>
    <t>Resoluciones.</t>
  </si>
  <si>
    <r>
      <rPr>
        <b/>
        <sz val="12"/>
        <rFont val="Arial"/>
        <family val="2"/>
      </rPr>
      <t xml:space="preserve">Cont… </t>
    </r>
    <r>
      <rPr>
        <sz val="12"/>
        <rFont val="Arial"/>
        <family val="2"/>
      </rPr>
      <t>8. Emisión, validación y otorgamiento de concesiones de exploración y explotación minera (12%).</t>
    </r>
  </si>
  <si>
    <t>4. Remitir resolución a DGM para inscripción.</t>
  </si>
  <si>
    <t>Acuse Comunicaciones remitidas a DGM.</t>
  </si>
  <si>
    <t>5. Entregar formalmente la resolución.</t>
  </si>
  <si>
    <t>Comunicación de entrega.</t>
  </si>
  <si>
    <t>9. Manejo de Procesos Litigiosos.</t>
  </si>
  <si>
    <t>Obtenidas las sentencias y resoluciones a favor del Estado Dominicano.</t>
  </si>
  <si>
    <t>Porcentaje de resoluciones o sentencias recibidas</t>
  </si>
  <si>
    <t>Dirección Jurídica (DJ) - Departamento de Litigios.</t>
  </si>
  <si>
    <t>Viceministerio de Minas, Viceministerio de Energía, Viceministerio de Hidrocarburos y Dirección de Recursos Humanos.</t>
  </si>
  <si>
    <t>1. Revisar expedientes (mineros, hidrocarburos, energía, entre otros).</t>
  </si>
  <si>
    <t>2. Identificar y trazar estrategias procesales.</t>
  </si>
  <si>
    <t>Minuta.</t>
  </si>
  <si>
    <t>3. Elaborar instancias, escritos y notificaciones.</t>
  </si>
  <si>
    <t>Instancias y escritos elaborados.</t>
  </si>
  <si>
    <t>4. Asistir audiencias y/o procesos en representación del MEM.</t>
  </si>
  <si>
    <t>Informe audiencias asistidas.</t>
  </si>
  <si>
    <t>5. Gestionar entrega de sentencias.</t>
  </si>
  <si>
    <t>Resolución o sentencia retirada.</t>
  </si>
  <si>
    <t>10. Manejo de Recursos Administrativos.</t>
  </si>
  <si>
    <t>Decididos los procesos administrativo interpuestos ante el ministerio a fin de dar respuesta al administrado.</t>
  </si>
  <si>
    <t>Porcentaje de resoluciones emitidas.</t>
  </si>
  <si>
    <t>1. Analizar el recurso y laborar resolución de decisión del recurso.</t>
  </si>
  <si>
    <t>Resolución.</t>
  </si>
  <si>
    <t>2. Notificar resolución.</t>
  </si>
  <si>
    <t>Acto de notificación.</t>
  </si>
  <si>
    <t>11. Elaboración y/o Revisión de Contratos y Acuerdos.</t>
  </si>
  <si>
    <t>Garantizados los derechos y deberes de las partes involucradas en los contratos y acuerdos.</t>
  </si>
  <si>
    <t>Porcentaje de contratos o acuerdos elaborados.</t>
  </si>
  <si>
    <t xml:space="preserve">Todas las Unidades del MEMRD. </t>
  </si>
  <si>
    <t>1. Analizar expediente y elaborar el Contrato o Acuerdo.</t>
  </si>
  <si>
    <t>Contrato o acuerdo firmado.</t>
  </si>
  <si>
    <r>
      <rPr>
        <sz val="12"/>
        <rFont val="Arial"/>
        <family val="2"/>
      </rPr>
      <t xml:space="preserve">2. Remitir el </t>
    </r>
    <r>
      <rPr>
        <sz val="12"/>
        <color theme="1"/>
        <rFont val="Arial"/>
        <family val="2"/>
      </rPr>
      <t>Contrato o Acuerdo al área requirente para fines de gestión de firma.</t>
    </r>
  </si>
  <si>
    <t>Documento de remisión.</t>
  </si>
  <si>
    <r>
      <rPr>
        <sz val="12"/>
        <rFont val="Arial"/>
        <family val="2"/>
      </rPr>
      <t xml:space="preserve">3. Notarizar y entregar el </t>
    </r>
    <r>
      <rPr>
        <sz val="12"/>
        <color theme="1"/>
        <rFont val="Arial"/>
        <family val="2"/>
      </rPr>
      <t>documento a la unidad requirente.</t>
    </r>
  </si>
  <si>
    <t>Documento legal elaborado.</t>
  </si>
  <si>
    <t>12. Apoyo legal a proceso de contrataciones públicas.</t>
  </si>
  <si>
    <t>Incrementada la transparencia en los procesos de compras y contrataciones.</t>
  </si>
  <si>
    <t>Porcentaje de actas y resoluciones elaboradas.</t>
  </si>
  <si>
    <t>Dirección Jurídica (DJ) - Departamento de elaboración de documentos legales.</t>
  </si>
  <si>
    <t>DAF y Comité de Compras.</t>
  </si>
  <si>
    <t>1. Revisar pliego de condiciones.</t>
  </si>
  <si>
    <t>Documento de observaciones.</t>
  </si>
  <si>
    <t>2. Elaborar actas y resoluciones.</t>
  </si>
  <si>
    <t>Actas y resoluciones firmadas.</t>
  </si>
  <si>
    <t>Raysa Paulino</t>
  </si>
  <si>
    <t>Chaimy Ramírez</t>
  </si>
  <si>
    <t>Directora Jurídica (DJ)</t>
  </si>
  <si>
    <t>Encargada del Depto. Elaboración de Documentos Legales, DJ</t>
  </si>
  <si>
    <t>Juliza Gil</t>
  </si>
  <si>
    <t>Encargada del Depto. de Litigios y Diferendos Administrativos, DJ</t>
  </si>
  <si>
    <t>1. Reglamento General de Aplicación de la Ley de la Minería Nacional.</t>
  </si>
  <si>
    <t xml:space="preserve">Elaborados los  procedimientos generales de aplicación y detalles complementarios de la Ley de la Minería Nacional. </t>
  </si>
  <si>
    <t>Borrador de Anteproyecto de Reglamento entregado.</t>
  </si>
  <si>
    <t>Dirección de Políticas Públicas (Depto. PP)</t>
  </si>
  <si>
    <r>
      <t>Despacho, Dirección de Gabinete, VMM, VMH, Depto. de Políticas Públicas, DJ, Asesor Económico MEM, DAAyCC,</t>
    </r>
    <r>
      <rPr>
        <b/>
        <sz val="12"/>
        <rFont val="Arial"/>
        <family val="2"/>
      </rPr>
      <t xml:space="preserve">  </t>
    </r>
    <r>
      <rPr>
        <sz val="12"/>
        <rFont val="Arial"/>
        <family val="2"/>
      </rPr>
      <t>MIMARENA, Ministerio de Hacienda (DGII, DGA).</t>
    </r>
  </si>
  <si>
    <t>1. Coordinar recopilación de informaciones técnicas para la elaboración del Reglamento.</t>
  </si>
  <si>
    <t>Correos.</t>
  </si>
  <si>
    <t>2. Unificar y sistematizar informaciones técnicas para la elaboración del Reglamento.</t>
  </si>
  <si>
    <t>Matriz de información.</t>
  </si>
  <si>
    <t>3. Coordinar reuniones para elaborar Índice Temático del Reglamento.</t>
  </si>
  <si>
    <t>Listas de asistencia y documento temático.</t>
  </si>
  <si>
    <t>4. Llevar a cabo reuniones internas para la elaboración y redacción del Reglamento.</t>
  </si>
  <si>
    <t>Listas de asistencia y minutas.</t>
  </si>
  <si>
    <t>5. Llevar a cabo reuniones interinstitucionales para la elaboración y redacción del Reglamento.</t>
  </si>
  <si>
    <t>6. Coordinar reunión interna de revisión del Reglamento y aplicación de correcciones.</t>
  </si>
  <si>
    <t>Lista de asistencia y minuta.</t>
  </si>
  <si>
    <r>
      <rPr>
        <b/>
        <sz val="12"/>
        <color theme="1"/>
        <rFont val="Arial"/>
        <family val="2"/>
      </rPr>
      <t>Cont…</t>
    </r>
    <r>
      <rPr>
        <sz val="12"/>
        <color theme="1"/>
        <rFont val="Arial"/>
        <family val="2"/>
      </rPr>
      <t xml:space="preserve"> 1. Reglamento General de Aplicación de la Ley de la Minería Nacional.</t>
    </r>
  </si>
  <si>
    <t>Elaborados los  procedimientos generales de aplicación y detalles complementarios de la Ley de la Minería Nacional.</t>
  </si>
  <si>
    <r>
      <t>Despacho, Dirección de Gabinete, VMM, VMH, Depto. de Políticas Públicas, DJ, Asesor Económico MEM, DAAyCC,</t>
    </r>
    <r>
      <rPr>
        <b/>
        <sz val="11"/>
        <rFont val="Arial"/>
        <family val="2"/>
      </rPr>
      <t xml:space="preserve">  </t>
    </r>
    <r>
      <rPr>
        <sz val="11"/>
        <rFont val="Arial"/>
        <family val="2"/>
      </rPr>
      <t>MIMARENA, Ministerio de Hacienda (DGII, DGA).</t>
    </r>
  </si>
  <si>
    <t>7. Entregar borrador de Reglamento.</t>
  </si>
  <si>
    <t>Comunicación de remisión al superior inmediato del borrador de Reglamento.</t>
  </si>
  <si>
    <t>2. Reglamento General de aplicación de la Ley que Crea el Sistema Nacional de la Renta Estatal Minera (SINAGEREM) - Primera Fase.</t>
  </si>
  <si>
    <t>Elaborados los procedimientos de aplicación y detalles complementarios en la Ley que Crea el SINAGEREM.</t>
  </si>
  <si>
    <t>Matriz de información e índice temático elaborados.</t>
  </si>
  <si>
    <t>Despacho, Dirección de Gabinete, Depto. de Políticas Públicas, DJ, Asesor Económico MEM, VMH, Ministerio de Hacienda (DGII, DGA), MEPYD y Fiduciaria Reservas, S.A.</t>
  </si>
  <si>
    <t>3. Reglamento de Aplicación para Agregados - Primera Fase.</t>
  </si>
  <si>
    <t>Diseñada la institucionalidad, procedimientos y detalles técnicos correspondientes al aprovechamiento de Agregados en el Proyecto de Ley de la Minería Nacional.</t>
  </si>
  <si>
    <t>Despacho, Dirección de Gabinete, DAAyCC, VMH, VMM, Depto. de Políticas Públicas, DJ, Asesor Económico MEM y MIMARENA.</t>
  </si>
  <si>
    <t>3. Coordinar reuniones para elaborar índice temático del Reglamento.</t>
  </si>
  <si>
    <t>4. Reglamento de Minería Marina - Primera Fase.</t>
  </si>
  <si>
    <t>Diseñada la institucionalidad, procedimientos y detalles técnicos correspondientes a la explotación de recursos minerales en el subsuelo marino en el Proyecto de Ley de la Minería Nacional.</t>
  </si>
  <si>
    <t>Despacho, Dirección de Gabinete, DAAyCC, VMH, VMM, Depto. de Políticas Públicas, DJ, Asesor Económico MEM y Autoridad Nacional de Asuntos Marítimos (ANAMAR).</t>
  </si>
  <si>
    <t>5. Fortalecimiento de la Dirección de Políticas Públicas.</t>
  </si>
  <si>
    <t>Incrementado el conocimiento de las políticas públicas sectoriales pendientes de formular.</t>
  </si>
  <si>
    <t>Informe de prospectiva de políticas públicas sectoriales del MEMRD.</t>
  </si>
  <si>
    <t>Dirección de Políticas Públicas (Depto. PP).</t>
  </si>
  <si>
    <t>Despacho, Dirección de Gabinete, DRRHH, DPyD, Depto. de Políticas Públicas y Asesor Económico MEM.</t>
  </si>
  <si>
    <t>1. Identificar y gestionar las solicitudes necesarias para el fortalecimiento de la Dirección.</t>
  </si>
  <si>
    <t>Comunicación de solicitud en atención a las necesidades identificadas.</t>
  </si>
  <si>
    <t>2. Elaborar informe de prospectiva de políticas públicas sectoriales que regentea el MEMRD.</t>
  </si>
  <si>
    <t>6. Celebración del Día Nacional del Larimar.</t>
  </si>
  <si>
    <t>Incrementado el nivel de conciencia en cuanto al Larimar en RD</t>
  </si>
  <si>
    <t>Actividad realizada.</t>
  </si>
  <si>
    <t>Departamento de Políticas Públicas.</t>
  </si>
  <si>
    <t>DPE, Dirección de Comunicaciones</t>
  </si>
  <si>
    <t>Celebración</t>
  </si>
  <si>
    <t>2. Gestionar la documentación y material de difusión.</t>
  </si>
  <si>
    <t>3. Realizar Celebración del Día Nacional del Larimar en RD.</t>
  </si>
  <si>
    <t>7. Seguimiento a la elaboración de la Estrategia de Promoción Nacional e Internacional del Ámbar y Larimar (EPNIAL) (fase 2).</t>
  </si>
  <si>
    <t>Acciones de apoyo a la estrategia interinstitucional definidas y realizadas.</t>
  </si>
  <si>
    <t>Productos revisados.</t>
  </si>
  <si>
    <t>Departamentode Políticas Públicas (DPP).</t>
  </si>
  <si>
    <t>DRRII, DC,DPyD, Comité Interinstitucional MAPE (CIM)  y otras instituciones externas.</t>
  </si>
  <si>
    <t>1. Realizar reuniones periódicas del Comité Interinstitucional MAPE (CIM) para acompañamiento yseguimiento del consultor.</t>
  </si>
  <si>
    <t>Lista de asistencia y/o acta.</t>
  </si>
  <si>
    <t>2. Revisar los productos de la consultoría.</t>
  </si>
  <si>
    <t>Documentos de revisión.</t>
  </si>
  <si>
    <t>3. Entregar la EPNIAL .</t>
  </si>
  <si>
    <t>Comunicacióncon documento final.</t>
  </si>
  <si>
    <t>Deirdree Miguelina Marichal</t>
  </si>
  <si>
    <t>Koral Matos</t>
  </si>
  <si>
    <t>Encargada de Departamento de Políticas Públicas (Depto. PP)</t>
  </si>
  <si>
    <t>Analista, Departamento de Políticas Públicas, (Depto. PP)</t>
  </si>
  <si>
    <r>
      <t>Eje Estratégico No. 3</t>
    </r>
    <r>
      <rPr>
        <b/>
        <sz val="12"/>
        <color rgb="FFFF0000"/>
        <rFont val="Helvetica"/>
        <family val="2"/>
      </rPr>
      <t xml:space="preserve">  </t>
    </r>
    <r>
      <rPr>
        <b/>
        <sz val="12"/>
        <rFont val="Helvetica"/>
        <family val="2"/>
      </rPr>
      <t>END:</t>
    </r>
    <r>
      <rPr>
        <sz val="12"/>
        <rFont val="Helvetica"/>
        <family val="2"/>
      </rPr>
      <t xml:space="preserve"> Economía Sostenible, Integradora y Competitiva. " Una economía territorial y sectorialmente integrada, innovadora, diversificada, plural, orientada a la calidad y ambientalmente sostenible, que crea y desconcentra la riqueza, genera crecimiento alto y sostenido con equidad y empleo digno que aprovecha y potencia las oportunidades del mercado local y se inserta de forma competitiva en la economía global".</t>
    </r>
  </si>
  <si>
    <r>
      <t>Objetivo General No.</t>
    </r>
    <r>
      <rPr>
        <b/>
        <sz val="12"/>
        <color rgb="FFC00000"/>
        <rFont val="Helvetica"/>
        <family val="2"/>
      </rPr>
      <t xml:space="preserve"> 3.2</t>
    </r>
    <r>
      <rPr>
        <b/>
        <sz val="12"/>
        <rFont val="Helvetica"/>
        <family val="2"/>
      </rPr>
      <t xml:space="preserve"> END:</t>
    </r>
    <r>
      <rPr>
        <sz val="12"/>
        <rFont val="Helvetica"/>
        <family val="2"/>
      </rPr>
      <t xml:space="preserve"> </t>
    </r>
  </si>
  <si>
    <r>
      <rPr>
        <b/>
        <sz val="12"/>
        <rFont val="Helvetica"/>
        <family val="2"/>
      </rPr>
      <t xml:space="preserve">Eje Estratégico No. </t>
    </r>
    <r>
      <rPr>
        <b/>
        <sz val="12"/>
        <color rgb="FFC00000"/>
        <rFont val="Helvetica"/>
        <family val="2"/>
      </rPr>
      <t>1</t>
    </r>
    <r>
      <rPr>
        <b/>
        <sz val="12"/>
        <rFont val="Helvetica"/>
        <family val="2"/>
      </rPr>
      <t xml:space="preserve"> MEM:</t>
    </r>
    <r>
      <rPr>
        <sz val="12"/>
        <rFont val="Helvetica"/>
        <family val="2"/>
      </rPr>
      <t xml:space="preserve"> </t>
    </r>
  </si>
  <si>
    <r>
      <t xml:space="preserve">Objetivo Estratégico No. </t>
    </r>
    <r>
      <rPr>
        <b/>
        <sz val="12"/>
        <color rgb="FFC00000"/>
        <rFont val="Helvetica"/>
        <family val="2"/>
      </rPr>
      <t>1</t>
    </r>
    <r>
      <rPr>
        <b/>
        <sz val="12"/>
        <rFont val="Helvetica"/>
        <family val="2"/>
      </rPr>
      <t xml:space="preserve"> MEM: </t>
    </r>
  </si>
  <si>
    <r>
      <t xml:space="preserve">Estrategia No. </t>
    </r>
    <r>
      <rPr>
        <b/>
        <sz val="12"/>
        <color rgb="FFC00000"/>
        <rFont val="Helvetica"/>
        <family val="2"/>
      </rPr>
      <t>1</t>
    </r>
    <r>
      <rPr>
        <b/>
        <sz val="12"/>
        <rFont val="Helvetica"/>
        <family val="2"/>
      </rPr>
      <t xml:space="preserve"> MEM: </t>
    </r>
  </si>
  <si>
    <t>1. Fortalecimiento de las capacidades técnicas y operativas de la DPyD.</t>
  </si>
  <si>
    <t>Fortalecidas las capacidades técnicas y operativas de la DPyD.</t>
  </si>
  <si>
    <t>Cantidad de solicitudes atendidas.</t>
  </si>
  <si>
    <t>Dirección de Planificación y Desarrollo</t>
  </si>
  <si>
    <t>RRHH, DAF, DTIC, Despacho del Ministro</t>
  </si>
  <si>
    <t>1. Solicitar y dar seguimiento a las solicitudes de formación (capacitación) del personal conforme al Plan de Capacitación.</t>
  </si>
  <si>
    <t>Correos electrónico y/o comunicaciones</t>
  </si>
  <si>
    <t>Direccón =</t>
  </si>
  <si>
    <t>2. Solicitar y dar seguimiento a la adquisición de softwares para el desempeño de las funciones de la DPyD.</t>
  </si>
  <si>
    <t>3. Solicitar y dar seguimiento a la contratación de nuevo personal y revisión salarial de analistas en funciones.</t>
  </si>
  <si>
    <t>2. Estructuta Orgánica y Funcional completa del MEMRD. (Nueva Resolución de aprobación).</t>
  </si>
  <si>
    <t>Disponer de una Estructura Organizativa actualizada que justifique ante el Ministerio de Administración Pública (MAP) los cambios propuestos y sirva para planificar los requerimientos de Recursos Humanos a futuro.</t>
  </si>
  <si>
    <t>Propuesta de nueva estructura orgánica y funcional completa.</t>
  </si>
  <si>
    <t>Dirección de Planificación y Desarrollo - Departamento de Desarrollo Institucional.</t>
  </si>
  <si>
    <t xml:space="preserve">Director DPyD </t>
  </si>
  <si>
    <t xml:space="preserve">1. Elaboración y remisión al Director del Informe de diagnostico. </t>
  </si>
  <si>
    <t>Correo remisión Informe</t>
  </si>
  <si>
    <t>Desarrollo Institucional =</t>
  </si>
  <si>
    <t>2. Seguimiento a la aprobación del Informe de diagnostico.</t>
  </si>
  <si>
    <t>Correo de seguimiento</t>
  </si>
  <si>
    <t xml:space="preserve">3. Elaboración de Propuesta de nueva estructura. </t>
  </si>
  <si>
    <t>Propuesta remitida al Director DPyD</t>
  </si>
  <si>
    <t xml:space="preserve">4.  Coordinar con el MAP revisión propuesta de nueva estructura orgánica y funcional MEMRD. </t>
  </si>
  <si>
    <t>Correo de coordinación</t>
  </si>
  <si>
    <t xml:space="preserve">5.  Seguimiento a la aprobación de la Resolucion de la Nueva Estructura. </t>
  </si>
  <si>
    <t>3. Manual de Organización y Funciones (MOF) de acuerdo a la nueva estructura.</t>
  </si>
  <si>
    <t>Facilitar la Planificación, dirección y control de las operaciones de los recursos humanos, basados en los principios de la Administración Pública.</t>
  </si>
  <si>
    <t>MOF aprobado por el ministro.</t>
  </si>
  <si>
    <t>1. Elaborar borrador de MOF complementario y entregar al Director.</t>
  </si>
  <si>
    <t>Correo de remisión.</t>
  </si>
  <si>
    <t>2. Socializar Borrador MOF.</t>
  </si>
  <si>
    <t>Registro de participantes.</t>
  </si>
  <si>
    <t>3.  Seguimiento a aprobación del MOF.</t>
  </si>
  <si>
    <t>Correo de seguimiento.</t>
  </si>
  <si>
    <t>4. Memoria de Rendición de Cuentas 2020.</t>
  </si>
  <si>
    <t>Mejorada la transparencia  y los resultados e impactos institucionales.</t>
  </si>
  <si>
    <t>Memoria Anual Institucional 2020 elaborada y remitida al MINPRE.</t>
  </si>
  <si>
    <t>Despacho y todas las unidades del MEM-RD.</t>
  </si>
  <si>
    <t>1. Remitir correo al Director con comunicación de solicitud de información para la Memoria 2020.</t>
  </si>
  <si>
    <t>2. Realizar seguimiento a la solicitud de información.</t>
  </si>
  <si>
    <t>Cont… Memoria Anual Institucional 2020 elaborada y remitida al MINPRE.</t>
  </si>
  <si>
    <t>3. Recibir, procesar y consolidar la información enviada por las unidades par la formulación de la Memoria.</t>
  </si>
  <si>
    <t>Primer Borrador.</t>
  </si>
  <si>
    <t>4. Remitir versión final al Director para fines de revisión.</t>
  </si>
  <si>
    <t>5. Cargar los documentos.</t>
  </si>
  <si>
    <t>Captura de pantalla de MINPRE.</t>
  </si>
  <si>
    <t>5. Memoria de Rendición de Cuentas 2019.</t>
  </si>
  <si>
    <t>Remitida la memoria de rendición de cuentas del MEMRD 2019.</t>
  </si>
  <si>
    <t>Memoria Anual Institucional 2019 elaborada y remitida al Director DPyD.</t>
  </si>
  <si>
    <t>Todas las unidades del MEM-RD.</t>
  </si>
  <si>
    <t>1. Elaborar documento final de la Memoria 2019 y remitir a Director.</t>
  </si>
  <si>
    <t>Memoria institucional final.</t>
  </si>
  <si>
    <t>2. Elaborar correo para  remisión de Memoria física del ministro a Presidencia.</t>
  </si>
  <si>
    <t>6. Evaluación de la Gestión Institucional en el MEMRD 2019.</t>
  </si>
  <si>
    <t>Evidenciadas las oportunidades de mejora institucionales del MEMRD.</t>
  </si>
  <si>
    <t>Informe de evaluación institucional integral elaborado (fase 2).</t>
  </si>
  <si>
    <t>1. Realizar encuentro de trabajo con el MAP para coordinar las acciones a seguir en el 2020 con la EDI.</t>
  </si>
  <si>
    <t>Correo de coordinación.</t>
  </si>
  <si>
    <t>2. Gestionar y dar seguimiento a la implementación del Plan.</t>
  </si>
  <si>
    <t>Correo informativo al Director.</t>
  </si>
  <si>
    <t>7. Cumplimiento del  Indicador SISMAP sobre autodiagnóstico  en base a los requisitos del Marco Común de Evaluación, CAF.</t>
  </si>
  <si>
    <t>Mejorados los servicios y la gestión institucional en base a los hallazgos del autodiagnóstico realizado.</t>
  </si>
  <si>
    <t>Informe CAF 2020 cargado al SISMAP.</t>
  </si>
  <si>
    <t>Dirección de Planificación y Desarrollo - Depto. de Calidad en el Gestión.</t>
  </si>
  <si>
    <t>Despacho, Comité de Calidad, Dir. de Gabinete, DAF, Dir. Gestión Social, TIC, Dir. de Comunicaciones y OAI.</t>
  </si>
  <si>
    <t>1. Establecer cronograma de trabajo.</t>
  </si>
  <si>
    <t>Cronograma de trabajo remitido.</t>
  </si>
  <si>
    <t>Calidad en Gestión =</t>
  </si>
  <si>
    <t>2. Coordinar reuniones de trabajo para el autodiagnóstico institucional CAF.</t>
  </si>
  <si>
    <t>Registro de Asistencia a reuniones.</t>
  </si>
  <si>
    <t>3. Completar guía CAF para cada criterio y subcriterio.</t>
  </si>
  <si>
    <t>Guía CAF completada.</t>
  </si>
  <si>
    <t>4. Remitir autodiagnóstico al MAP y dar seguimiento a la  carga en el SISMAP.</t>
  </si>
  <si>
    <t>Comunicación de remisión de informe CAF al MAP.</t>
  </si>
  <si>
    <t>5. Implementar y dar seguimiento a las mejoras identificadas en el autodiagnóstico.</t>
  </si>
  <si>
    <t>Informe de resultado.</t>
  </si>
  <si>
    <t>8. Actualización e Implementación Plan de Mejora CAF.</t>
  </si>
  <si>
    <t>Logrado el incremento del cumplimiento del indicador Plan de Mejora CAF en el SISMAP.</t>
  </si>
  <si>
    <t>Porcentaje de cumplimiento  del plan de mejora CAF.</t>
  </si>
  <si>
    <t xml:space="preserve">MAP, Despacho y  Comité de Calidad Institucional. </t>
  </si>
  <si>
    <t>1. Coordinar reuniones de trabajo con el comité de calidad para elaborar plan de mejora CAF.</t>
  </si>
  <si>
    <t>Convocatorias; Registro de Asistencia a reuniones.</t>
  </si>
  <si>
    <t>2. Elaborar Plan de Mejora conforme a la metodología del MAP.</t>
  </si>
  <si>
    <t>Matriz Plan de Mejora.</t>
  </si>
  <si>
    <t>3. Gestionar carga en SISMAP.</t>
  </si>
  <si>
    <t>Correo remisión evidencia para la carga al SISMAP.</t>
  </si>
  <si>
    <t>4. Coordinar la implementación del plan.</t>
  </si>
  <si>
    <t>5. Dar seguimiento a las acciones contempladas en el Plan de Mejora.</t>
  </si>
  <si>
    <t>Medición del indicador.</t>
  </si>
  <si>
    <t>9. Medición del nivel de satisfacción de clientes externos.</t>
  </si>
  <si>
    <t>Incrementado el Nivel de satisfacción de clientes externos.</t>
  </si>
  <si>
    <t>Porcentaje de satisfacción de los clientes externos.</t>
  </si>
  <si>
    <t>OAI, Despacho y Gabinete.</t>
  </si>
  <si>
    <t>1. Revisar metodología de encuesta de satisfacción al cliente externo.</t>
  </si>
  <si>
    <t>Procedimientos, Formulario de encuesta.</t>
  </si>
  <si>
    <t>2. Realizar la encuesta a los clientes externos.</t>
  </si>
  <si>
    <t>Registros de la encuesta.</t>
  </si>
  <si>
    <t>3. Generar informe de resultados.</t>
  </si>
  <si>
    <t>Informe remitido.</t>
  </si>
  <si>
    <t>4. Establecer Plan de Acciones de Mejora necesarias.</t>
  </si>
  <si>
    <t>Plan de mejora.</t>
  </si>
  <si>
    <t>10. Gestión eficiente de la Estación de Atención al Colaborador.</t>
  </si>
  <si>
    <t>Tramitadas oportunamente las consultas, quejas y sugerencias recibidas.</t>
  </si>
  <si>
    <t>Cantidad de tramitaciones realizadas</t>
  </si>
  <si>
    <t>Todas las unidades del MEMRD</t>
  </si>
  <si>
    <t>1. Revisar metodología de tramitación.</t>
  </si>
  <si>
    <t>2. Recopilar mensualmente todas las consultas, quejas y sugerencias.</t>
  </si>
  <si>
    <t xml:space="preserve">Base de datos.  </t>
  </si>
  <si>
    <t>3. Tramitar y canalizar mensualmente las consultas, quejas y sugerencias recibidas.</t>
  </si>
  <si>
    <t>Informe remitido, correos electrónicos.</t>
  </si>
  <si>
    <t>4. Consolidar informe de respuestas recibidas y gestionar su publicación.</t>
  </si>
  <si>
    <t>11. Medición del nivel de satisfacción con el almuerzo servido.</t>
  </si>
  <si>
    <t>Mejorada la satisfacción de los comensales del MEMRD.</t>
  </si>
  <si>
    <t>Cantidad de encuestas realizadas.</t>
  </si>
  <si>
    <t>1. Coordinar aplicación de la encuesta a través de RRHH.</t>
  </si>
  <si>
    <t>Correos de coordinación.</t>
  </si>
  <si>
    <t>2. Aplicar encuesta a los comensales del MEM.</t>
  </si>
  <si>
    <t>Formularios completados.</t>
  </si>
  <si>
    <t>4. Establecer acciones de mejora necesarias.</t>
  </si>
  <si>
    <t>12. Elaboración de manual de procedimiento de las unidades sustantivas del MEMRD (Fase 2).</t>
  </si>
  <si>
    <t>Asegurado el cumplimiento del indicador de estandarización de los procesos en el SISMAP</t>
  </si>
  <si>
    <t>Manual aprobado y cargado al SISMAP</t>
  </si>
  <si>
    <t>Despacho y viceministerios</t>
  </si>
  <si>
    <t>1. Coordinar la documentación de los  procesos de las unidades sustantivas identificadas.</t>
  </si>
  <si>
    <t>Convocatorias a reuniones, formatos de procedimientos remitidas a las áreas.</t>
  </si>
  <si>
    <t>2. Dar soporte a las unidades sustantivas en el proceso de documentación.</t>
  </si>
  <si>
    <t>Correos de coordinación e intercambio de información.</t>
  </si>
  <si>
    <t>3. Consolidar manual aprobado y remitir al MAP.</t>
  </si>
  <si>
    <t>Manual de procedimientos elaborados.</t>
  </si>
  <si>
    <t>4. Gestionar aprobación del manual consolidado (Despacho).</t>
  </si>
  <si>
    <t>Comunicación de aprobación.</t>
  </si>
  <si>
    <t>5. Gestionar validación (MAP)y carga en el SISMAP.</t>
  </si>
  <si>
    <t>Comunicación de remisión de informe al MAP.</t>
  </si>
  <si>
    <t>13. Certificación del MEMRD con la norma ISO 9001:2015 (Fase 1).</t>
  </si>
  <si>
    <t>Certificados los procesos del MEMRD en la norma ISO 9001:2015</t>
  </si>
  <si>
    <t>Porcentaje de avance en la programación para la certificación</t>
  </si>
  <si>
    <t>Consultor externo, todas las unidades del MEMRD</t>
  </si>
  <si>
    <t>1. Elaborar TdR para contratación de consultor para implementación.</t>
  </si>
  <si>
    <t>TdR elaborado.</t>
  </si>
  <si>
    <t>2. Gestionar la contratación el consultor.</t>
  </si>
  <si>
    <t>3. Revisar y aprobar el Plan de Trabajo para la certificación presentado por el consultor.</t>
  </si>
  <si>
    <t>Cronograma de trabajo.</t>
  </si>
  <si>
    <t>4. Implementar el Plan de trabajo.</t>
  </si>
  <si>
    <t>Registros y muestra de la documentación, lista de documentos.</t>
  </si>
  <si>
    <t>5. Preparar TdR para la certificación en ISO 9001:2015.</t>
  </si>
  <si>
    <t>14. Elaboración de manual de Procedimientos en Unidades Estratégicas y de Apoyo.</t>
  </si>
  <si>
    <t xml:space="preserve">Cumplido los requerimientos SISMAP y NOBACI relativo al manual de procedimientos en las unidades estratégicas y de apoyo del MEMRD. </t>
  </si>
  <si>
    <t>Cantidad de Manuales  aprobados.</t>
  </si>
  <si>
    <t>Unidades estratégicas y de apoyo</t>
  </si>
  <si>
    <t>1. Coordinar la documentación de los  procesos en las unidades estratégicas y de apoyo identificados.</t>
  </si>
  <si>
    <t>2. Dar soporte a las unidades estratégicas y de apoyo en el proceso de documentación en cada unidad faltante.</t>
  </si>
  <si>
    <t xml:space="preserve">Cumplidos los requerimientos SISMAP y NOBACI relativo al manual de procedimientos en las unidades estratégicas y de apoyo del MEMRD. </t>
  </si>
  <si>
    <t>3. Elaborar manuales de procedimiento de las unidades sustantivas y remitir al MAP y gestionar aprobación del Ministro.</t>
  </si>
  <si>
    <t>Manual de procedimientos aprobado.</t>
  </si>
  <si>
    <t xml:space="preserve">Cumplir requerimientos SISMAP y NOBACI relativo al manual de procedimientos en las unidades estratégicas y de apoyo del MEMRD. </t>
  </si>
  <si>
    <t>4. Gestionar carga en NOBACI y SISMAP.</t>
  </si>
  <si>
    <t>Validación requerimientos en SISMAP y NOBACI.</t>
  </si>
  <si>
    <t>15. Apoyo en la formulación de la Política Energética Nacional.</t>
  </si>
  <si>
    <t>Definido el direccionamiento estratégico del sector energético nacional.</t>
  </si>
  <si>
    <t>Cantidad de documentos y políticas  revisados</t>
  </si>
  <si>
    <t>Dirección de Planificación y Desarrollo - Departamento de Planes, Programas y Proyectos.</t>
  </si>
  <si>
    <t>Despacho del ministro, VME, VMSEI, VMH, VMAEG, DAAyCC</t>
  </si>
  <si>
    <t>1. Elaborar los TdR para contratación de consultoría.</t>
  </si>
  <si>
    <t>DPP =</t>
  </si>
  <si>
    <t>2. Dar seguimiento a la contratación del consultor.</t>
  </si>
  <si>
    <t>Comunicación y correos electrónicos.</t>
  </si>
  <si>
    <t>Definido el direccionamiento estatrégico del sector energético nacional.</t>
  </si>
  <si>
    <t>3. Revisar y aprobar al plan de trabajo.</t>
  </si>
  <si>
    <t>4. Dar seguimiento a la ejecución del plan de trabajo.</t>
  </si>
  <si>
    <t>5. Revisar y aprobar la Política Energética Nacional propuesta.</t>
  </si>
  <si>
    <t>Política.</t>
  </si>
  <si>
    <t>16. Elaboración de propuesta del Plan Nacional de Ahorro de Energía y Eficiencia Energética (PNAEyEE) (Fase 1).</t>
  </si>
  <si>
    <t>Logrado un mayor nivel de ahorro de energía y eficiencia energética en el sector gubernamental.</t>
  </si>
  <si>
    <t>Porcentaje de ejecución del alcance de la consultoría</t>
  </si>
  <si>
    <t>1. Elaborar los TdR para contratación de consultoría con el apoyo de la cooperación técnica internacional no-reembolsable.</t>
  </si>
  <si>
    <t>5. Revisar y aprobar la propuesta final del PNAEyEE.</t>
  </si>
  <si>
    <t>17. Apoyo en la formulación del Plan Minero Nacional (Fase 1).</t>
  </si>
  <si>
    <t>Fortalecido el marco regulatorio del Plan Minero Nacional.</t>
  </si>
  <si>
    <t>Cantidad de productos revisados</t>
  </si>
  <si>
    <t>5. Revisar y emitir opiniones de los productos entregados.</t>
  </si>
  <si>
    <t>18. Monitoreo y Evaluación del POA para los períodos T4 del 2019 y del T1, T2 y T3 del 2020.</t>
  </si>
  <si>
    <t>Evidenciados los resultados e impactos de la producción institucional.</t>
  </si>
  <si>
    <t>Informe de monitoreo.</t>
  </si>
  <si>
    <t>1. Recopilar la Información de ejecución trimestral de direcciones y viceministerios.</t>
  </si>
  <si>
    <t xml:space="preserve">Comunicación de solicitud y bases de datos.  </t>
  </si>
  <si>
    <t>2. Elaborar Informe de Monitoreo.</t>
  </si>
  <si>
    <t>19. Elaboración de informes socioeconómicos con enfoque energético y minero.</t>
  </si>
  <si>
    <t>Elaborados los estudios.</t>
  </si>
  <si>
    <t>VME y VMM.</t>
  </si>
  <si>
    <t>1. Revisar documentación y estadística disponible del tema a tratar.</t>
  </si>
  <si>
    <t>Base de datos. Correos electrónicos.</t>
  </si>
  <si>
    <t>2. Redactar y presentar informe.</t>
  </si>
  <si>
    <t>20. Seguimiento a la realización de Encuesta Nacional a Sectores de Consumo Final de Energía.</t>
  </si>
  <si>
    <t>Disponibles los insumos para actualización del BNEN y prospectiva de demanda de energía.</t>
  </si>
  <si>
    <t>Cantidad de Informes aprobados.</t>
  </si>
  <si>
    <t>CNE, BID, Fundación Bariloche.</t>
  </si>
  <si>
    <t>1. Revisar informes de la consultoría.</t>
  </si>
  <si>
    <t>Informe. Correos electrónicos.</t>
  </si>
  <si>
    <t>21. Elaboración del Plan Operativo Anual (POA) 2021.</t>
  </si>
  <si>
    <t>Concretizada la producción institucional anual en función del Plan Estratégico Institucional.</t>
  </si>
  <si>
    <t>Cantidad de POA aprobados y firmados.</t>
  </si>
  <si>
    <t>Todas las unidades del MEM-RD, selección de grupos de interés.</t>
  </si>
  <si>
    <t>1. Validar alineación PEI.</t>
  </si>
  <si>
    <t>Correo. Reporte.</t>
  </si>
  <si>
    <t>2. Realizar análisis del contexto de la organización.</t>
  </si>
  <si>
    <t>Matriz FODA.</t>
  </si>
  <si>
    <t>3. Realizar análisis de expectativas y necesidades de los clientes internos y externos.</t>
  </si>
  <si>
    <t>Matriz de necesidades y expectativas.</t>
  </si>
  <si>
    <t>4. Identificar productos, indicadores y metas.</t>
  </si>
  <si>
    <t>Archivos Excel.</t>
  </si>
  <si>
    <t>5. Alinear requerimientos POA con programación presupuestaria.</t>
  </si>
  <si>
    <t>6. Elaborar documento final.</t>
  </si>
  <si>
    <t>POA's de unidades aprobados y firmados.</t>
  </si>
  <si>
    <t>22. Actualización del Plan Estratégico Institucional (PEI) 2021-2024.</t>
  </si>
  <si>
    <t>Incorporadas las nuevas tendencias y lineamientos a la direccionalidad del pensamiento estratégico del MEMRD.</t>
  </si>
  <si>
    <t>PEI actualizado.</t>
  </si>
  <si>
    <t>1. Revisar documentación relevante y remitir a las unidades.</t>
  </si>
  <si>
    <t>Correo o comunicación de remisión.</t>
  </si>
  <si>
    <t>2. Recibir y revisar documentación propuesta por las unidades.</t>
  </si>
  <si>
    <t>Propuesta de actualización.</t>
  </si>
  <si>
    <t>3. Actualizar documento final.</t>
  </si>
  <si>
    <t>4. Gestionar aprobación del Ministro.</t>
  </si>
  <si>
    <t>5. Socializar y difundir nuevo PEI (internamente y al resto de instituciones del sector energético y minero).</t>
  </si>
  <si>
    <t>PEI final.</t>
  </si>
  <si>
    <t>23. Actualización del Plan Nacional Plurianual del Sector Público (PNPSP 2020-2023).</t>
  </si>
  <si>
    <t>Alineado y actualizada la articulación de la producción institucional al PNPSP.</t>
  </si>
  <si>
    <t>Documento actualizado.</t>
  </si>
  <si>
    <t>MEPyD.</t>
  </si>
  <si>
    <t>1. Revisar o actualizar el PNPSP.</t>
  </si>
  <si>
    <t xml:space="preserve">Captura de pantalla de RUTA. Correos electrónicos. </t>
  </si>
  <si>
    <t>24. Estadísticas Institucionales del MEMRD.</t>
  </si>
  <si>
    <t>Recolectadas y compartidas las estadísticas institucionales  para transparentar la producción institucional.</t>
  </si>
  <si>
    <t>Estadísticas institucionales publicadas.</t>
  </si>
  <si>
    <t>1. Gestionar la recopilación de la información sobre la producción institucional.</t>
  </si>
  <si>
    <t>Correo informativo.</t>
  </si>
  <si>
    <t>2. Procesar y analizar informaciones recibidas.</t>
  </si>
  <si>
    <t>Control de formularios completados.</t>
  </si>
  <si>
    <t>3. Remitir informe consolidado al Director sobre las estadísticas generales MEMRD.</t>
  </si>
  <si>
    <t>Correo de remisión con informe de estadísticas</t>
  </si>
  <si>
    <t>25. Gestión de la oficina de ASFL en el MEMRD.</t>
  </si>
  <si>
    <t>Incrementadas las supervisiones,  habilitaciones y fiscalizadas  de las ASFL de los sectores.</t>
  </si>
  <si>
    <t>Número de ASFL habilitadas</t>
  </si>
  <si>
    <t>Dirección de Planificación y Desarrollo - Oficina de Relación con las ASFL</t>
  </si>
  <si>
    <t>MEPyD, ASFL</t>
  </si>
  <si>
    <t>1. Realizar visitas de inspección/supervisión a las ASFL.</t>
  </si>
  <si>
    <t>Formulario de inspección completados.</t>
  </si>
  <si>
    <t>2. Habilitar las nuevas ASFL requirentes.</t>
  </si>
  <si>
    <t>Licencia de habilitación.</t>
  </si>
  <si>
    <t>3. Fiscalizar los estados de ejecución físico y financiero de las ASFL.</t>
  </si>
  <si>
    <t>Reporte de revisión.</t>
  </si>
  <si>
    <t>4. Rendir informes cierre de año.</t>
  </si>
  <si>
    <t>Total =</t>
  </si>
  <si>
    <t>Julio Santana de León</t>
  </si>
  <si>
    <t>Carmen Báez</t>
  </si>
  <si>
    <t>Enc. Depto. de Calidad en la Gestión, DPyD</t>
  </si>
  <si>
    <t>Verónica Guzmán</t>
  </si>
  <si>
    <t>Francisco Cruz</t>
  </si>
  <si>
    <t>Enc. Depto de Desarrollo Institucional, DPyD</t>
  </si>
  <si>
    <t>Enc. Depto. de Planes, Programas y Proyectos, DPyD</t>
  </si>
  <si>
    <t>1. Estudio sobre la rama productiva de Minas y Energía: Oro y electricidad.</t>
  </si>
  <si>
    <t>Optimizada la información disponible para la toma de decisiones sobre minería y energía.</t>
  </si>
  <si>
    <t>Dirección de Estadísticas e Investigaciones (DEI).</t>
  </si>
  <si>
    <t>Agentes de los sectores y unidades del MEMRD.</t>
  </si>
  <si>
    <t>1. Elaborar borrador.</t>
  </si>
  <si>
    <t>Borrador del Informe.</t>
  </si>
  <si>
    <t>2. Realizar taller de socialización en el MEM.</t>
  </si>
  <si>
    <t>Listado de asistencia y ponencia.</t>
  </si>
  <si>
    <t>3. Elaborar estudio.</t>
  </si>
  <si>
    <t>2. Monitoreo de las ramas productivas de Minas y Canteras, Energía, Hidrocarburos y Combustibles en general en RD.</t>
  </si>
  <si>
    <t>Aumentada las estadísticas disponibles de los ramos minería y energía.</t>
  </si>
  <si>
    <t>Cantidad de publicaciones del BEM y REMEH realizadas.</t>
  </si>
  <si>
    <t>1. Elaborar, editar y publicar el Barómetro de Energía y Minas (BEM).</t>
  </si>
  <si>
    <t>Publicaciones del BEM.</t>
  </si>
  <si>
    <t>2. Elaborar, editar y publicar el Radar Estadística de Minería, Energía e Hidrocarburos (REMEH).</t>
  </si>
  <si>
    <t>Publicaciones del REMEH.</t>
  </si>
  <si>
    <t>3. Contribución al desarrollo del Sistema de Información de Estadísticas Mineras Metálicas y No Metálicas (SIEM) (2da fase).</t>
  </si>
  <si>
    <t>Optimizado el Sistema de Información minera.</t>
  </si>
  <si>
    <t>Cantidad de informes de actividades realizadas.</t>
  </si>
  <si>
    <t>1. Contribuir en la coordinación y participar en el diseño del sistema.</t>
  </si>
  <si>
    <t>Minuta de reuniones.</t>
  </si>
  <si>
    <t>2. Continuar con la implementación de la 1ra fase del sistema de información de estadísticas mineras.</t>
  </si>
  <si>
    <t>Informe de actividades.</t>
  </si>
  <si>
    <t>4. Contribución al desarrollo del Sistema de Información de Estadísticas Energéticas (SIEE) (2da fase).</t>
  </si>
  <si>
    <t>1. Contribuir en la coordinación y participar en el diseño de la plataforma.</t>
  </si>
  <si>
    <r>
      <rPr>
        <b/>
        <sz val="12"/>
        <color theme="1"/>
        <rFont val="Arial"/>
        <family val="2"/>
      </rPr>
      <t xml:space="preserve">Cont… </t>
    </r>
    <r>
      <rPr>
        <sz val="12"/>
        <color theme="1"/>
        <rFont val="Arial"/>
        <family val="2"/>
      </rPr>
      <t>4. Contribución al desarrollo del Sistema de Información de Estadísticas Energéticas (SIEE) (2da fase).</t>
    </r>
  </si>
  <si>
    <t>2. Continuar con la implementación de la 1ra fase del sistema de información de estadísticas energéticas.</t>
  </si>
  <si>
    <t>Luis H. Vargas</t>
  </si>
  <si>
    <t>Dioel Hernández Cassó</t>
  </si>
  <si>
    <t>Director de Estadísticas e Investigaciones (DEI)</t>
  </si>
  <si>
    <t>Analista Financiero de la Dirección de Estadísticas e Investigaciones,  DEI</t>
  </si>
  <si>
    <r>
      <t>Objetivo General No. 1.1</t>
    </r>
    <r>
      <rPr>
        <b/>
        <sz val="12"/>
        <color indexed="10"/>
        <rFont val="Arial"/>
        <family val="2"/>
      </rPr>
      <t xml:space="preserve"> </t>
    </r>
    <r>
      <rPr>
        <b/>
        <sz val="12"/>
        <rFont val="Arial"/>
        <family val="2"/>
      </rPr>
      <t xml:space="preserve">END: </t>
    </r>
    <r>
      <rPr>
        <sz val="12"/>
        <rFont val="Arial"/>
        <family val="2"/>
      </rPr>
      <t xml:space="preserve">Administración pública eficiente, transparente y orientada a resultados. </t>
    </r>
  </si>
  <si>
    <r>
      <rPr>
        <b/>
        <sz val="12"/>
        <rFont val="Arial"/>
        <family val="2"/>
      </rPr>
      <t xml:space="preserve">Eje Estratégico No. 4 MEM: </t>
    </r>
    <r>
      <rPr>
        <sz val="12"/>
        <rFont val="Arial"/>
        <family val="2"/>
      </rPr>
      <t>Desarrollo Institucional.</t>
    </r>
    <r>
      <rPr>
        <b/>
        <sz val="12"/>
        <rFont val="Arial"/>
        <family val="2"/>
      </rPr>
      <t xml:space="preserve"> </t>
    </r>
  </si>
  <si>
    <r>
      <t xml:space="preserve">Objetivo Estratégico No. 10 MEM: </t>
    </r>
    <r>
      <rPr>
        <sz val="12"/>
        <rFont val="Arial"/>
        <family val="2"/>
      </rPr>
      <t>Desarrollar las capacidades institucionales para el logro de un adecuado nivel de racionalidad administrativa, una gestión de calidad por resultados y condiciones que promuevan la participación y el control ciudadano.</t>
    </r>
    <r>
      <rPr>
        <b/>
        <sz val="12"/>
        <rFont val="Arial"/>
        <family val="2"/>
      </rPr>
      <t xml:space="preserve">
</t>
    </r>
  </si>
  <si>
    <r>
      <t xml:space="preserve">Estrategia No. 18 MEM: </t>
    </r>
    <r>
      <rPr>
        <sz val="12"/>
        <rFont val="Arial"/>
        <family val="2"/>
      </rPr>
      <t>Diseñar, de acuerdo con el marco jurídico de la Administración, las acciones y directrices para orientar, supervisar, controlar y evaluar la gestión de sus unidades centralizadas, desconcentradas y  descentralizadas adscritas.</t>
    </r>
    <r>
      <rPr>
        <b/>
        <sz val="12"/>
        <rFont val="Arial"/>
        <family val="2"/>
      </rPr>
      <t xml:space="preserve">  
</t>
    </r>
  </si>
  <si>
    <t>1. Subsistema de Evaluación del Desempeño y Capacitación.</t>
  </si>
  <si>
    <t>Fortalecido el desarrollo de competencias y habilidades en los colaboradores.</t>
  </si>
  <si>
    <t xml:space="preserve">Porcentaje de progreso del Plan de Capacitación y Evaluaciones de Desempeño completadas. </t>
  </si>
  <si>
    <t>Dirección de Recursos Humanos (DRRHH) - Departamento de Evaluación del Desempeño y Capacitación.</t>
  </si>
  <si>
    <t>Despacho del Ministro, Viceministerios, Direcciones y Dirección Administrativa y Financiera.</t>
  </si>
  <si>
    <t>1. Identificar las necesidades de capacitación en base a la ED 2019 y requerimientos de las unidades funcionales.</t>
  </si>
  <si>
    <t>Reporte de necesidades de capacitación.</t>
  </si>
  <si>
    <t>2. Elaborar Plan de Capacitación.</t>
  </si>
  <si>
    <t>Plan.</t>
  </si>
  <si>
    <t>Fortalecer el desarrollo de competencias y habilidades en los colaboradores.</t>
  </si>
  <si>
    <t>Dirección de Recursos Humanos - Departamento de Evaluación del Desempeño y Capacitación.</t>
  </si>
  <si>
    <t>3. Socializar el Plan de Capacitación.</t>
  </si>
  <si>
    <t>Formulario de visitas.</t>
  </si>
  <si>
    <t>4. Implementar las actividades formativas del Plan Anual de Capacitación.</t>
  </si>
  <si>
    <t xml:space="preserve">Lista de participantes, invitación y fotos. </t>
  </si>
  <si>
    <t>5. Habilitar formularios de Acuerdos de Desempeño en el sistema y dar seguimiento a las unidades para su entrega y revisión oportuna.</t>
  </si>
  <si>
    <t xml:space="preserve">Acuerdos de desempeño elaborados.   </t>
  </si>
  <si>
    <t>6. Recibir, revisar y procesar los formularios de Evaluación del Desempeño de las áreas funcionales.</t>
  </si>
  <si>
    <t>Evaluaciones de desempeño firmadas.</t>
  </si>
  <si>
    <t>7. Someter aprobación para otorgar el Bono por Acuerdo de Desempeño.</t>
  </si>
  <si>
    <t xml:space="preserve">Comunicación enviada. </t>
  </si>
  <si>
    <t>2. Subsistema de Organización del Trabajo y Compensación.</t>
  </si>
  <si>
    <t>Fortalecida la integración entre los colaboradores y aumentar el nivel de satisfacción a través de los programas de actividades y servicios ofrecidos.</t>
  </si>
  <si>
    <t>Porcentaje de progreso de los programas de actividades y servicios ofrecidos.</t>
  </si>
  <si>
    <t>Dirección de Recursos Humanos (DRRHH) - Departamento de Organización del Trabajo y Compensación.</t>
  </si>
  <si>
    <t xml:space="preserve">1. Dotar de uniformes a los empleados del MEM. </t>
  </si>
  <si>
    <t xml:space="preserve">Lista de uniformes entregados.           </t>
  </si>
  <si>
    <t>2. Implementar programa de reconocimiento a empleados.</t>
  </si>
  <si>
    <t xml:space="preserve">Fotos, pergaminos.             </t>
  </si>
  <si>
    <t>3. Someter a aprobación campamento de verano para hijos de empleados.</t>
  </si>
  <si>
    <t xml:space="preserve">Comunicación e informe de costo enviado al ministro.                         </t>
  </si>
  <si>
    <t>Fortalecer la integración entre los colaboradores y aumentar el nivel de satisfacción a través de los programas de actividades y servicios ofrecidos.</t>
  </si>
  <si>
    <t>Dirección de Recursos Humanos - Departamento de Organización del Trabajo y Compensación.</t>
  </si>
  <si>
    <t>4. Implementar el campamento de verano para hijos de empleados.</t>
  </si>
  <si>
    <t xml:space="preserve">Programa de actividades del campamento y fotos.     </t>
  </si>
  <si>
    <t>5. Someter la aprobación para la implementación del Bono Aniversario de la Institución.</t>
  </si>
  <si>
    <t>Comunicación e informe de costos enviado al ministro. Comunicación a la DAF.</t>
  </si>
  <si>
    <t>6. Elaborar Descripciones de Cargos, acorde a la nueva estructura organizacional aprobada.</t>
  </si>
  <si>
    <t>Reporte trimestral.</t>
  </si>
  <si>
    <r>
      <rPr>
        <b/>
        <sz val="12"/>
        <rFont val="Arial"/>
        <family val="2"/>
      </rPr>
      <t xml:space="preserve">Cont… </t>
    </r>
    <r>
      <rPr>
        <sz val="12"/>
        <rFont val="Arial"/>
        <family val="2"/>
      </rPr>
      <t>2. Subsistema de Organización del Trabajo y Compensación.</t>
    </r>
  </si>
  <si>
    <t>7. Someter a aprobación nuevos beneficios no monetarios a empleados.</t>
  </si>
  <si>
    <t>Comunicación interna.</t>
  </si>
  <si>
    <t xml:space="preserve">8. Someter la Habilitación de la Unidad Médica al Ministerio de Salud Pública. </t>
  </si>
  <si>
    <t>Comunicación dirigida al MMSSPP.</t>
  </si>
  <si>
    <t>9. Realizar análisis de equidad interna salarial.</t>
  </si>
  <si>
    <t>Análisis de equidad elaborado.</t>
  </si>
  <si>
    <t>3. Subsistema de Reclutamiento y Selección.</t>
  </si>
  <si>
    <t>Fortalecido el proceso de selección del talento humano.</t>
  </si>
  <si>
    <t>Porcentaje de progreso de las actividades.</t>
  </si>
  <si>
    <t>Dirección de Recursos Humanos - Área de Reclutamiento y Selección.</t>
  </si>
  <si>
    <t>Dirección Administrativa y Financiera, y todas las unidades del MEM.</t>
  </si>
  <si>
    <t>1. Implementar nuevas herramientas psicométricas en el proceso de selección del talento humano.</t>
  </si>
  <si>
    <t>2. Coordinar y ejecutar los concurso internos y externos.</t>
  </si>
  <si>
    <t>Acta Final de Concurso.</t>
  </si>
  <si>
    <t>3. Coordinar la realización de analíticas y exámenes médicos a empleados de nuevo ingreso.</t>
  </si>
  <si>
    <r>
      <rPr>
        <b/>
        <sz val="12"/>
        <color theme="1"/>
        <rFont val="Arial"/>
        <family val="2"/>
      </rPr>
      <t>Cont…</t>
    </r>
    <r>
      <rPr>
        <sz val="12"/>
        <color theme="1"/>
        <rFont val="Arial"/>
        <family val="2"/>
      </rPr>
      <t xml:space="preserve"> 3. Subsistema de Reclutamiento y Selección.</t>
    </r>
  </si>
  <si>
    <t>Dirección de Recursos Humanos (DRRHH) - Área de Reclutamiento y Selección.</t>
  </si>
  <si>
    <t xml:space="preserve"> Dirección Administrativa y Financiera, y todas las unidades del MEM.</t>
  </si>
  <si>
    <t>4. Coordinar campaña de actualización de datos de los empleados, a fin de tener al día todas las informaciones personales.</t>
  </si>
  <si>
    <t>Reporte que incluye el número de empleados actualizados.</t>
  </si>
  <si>
    <t>4. Subsistema de Registro, Control y Nómina.</t>
  </si>
  <si>
    <t>Actualizados los sistemas de información del personal (SASP y SIREH) y expedientes físicos.</t>
  </si>
  <si>
    <t xml:space="preserve">Porcentaje de actualización de los sistemas de información del personal y expedientes físicos.  </t>
  </si>
  <si>
    <t>Dirección de Recursos Humanos (DRRHH) - Departamento de Registro, Control y Nómina.</t>
  </si>
  <si>
    <t>1. Mantener actualizado el Sistema de Recursos Humanos (SIREH).</t>
  </si>
  <si>
    <t xml:space="preserve">Captura de pantalla.                 </t>
  </si>
  <si>
    <t>2. Mantener actualizada base de datos de los empleados y documentos físicos de los expedientes de cada empleado.</t>
  </si>
  <si>
    <t xml:space="preserve">Informe trimestral.                    </t>
  </si>
  <si>
    <t>Mantener actualizados los sistemas de información del personal (SASP y SIREH) y expedientes físicos.</t>
  </si>
  <si>
    <t>Dirección de Recursos Humanos - Departamento de Registro, Control y Nómina.</t>
  </si>
  <si>
    <t>3. Mantener actualizado el registro de asistencia y puntualidad (20%).</t>
  </si>
  <si>
    <t>Informe mensual.</t>
  </si>
  <si>
    <t>5. Subsistema de Relaciones Laborales y Sociales.</t>
  </si>
  <si>
    <t>Optimizado el clima laboral, la salud, seguridad y nivel de satisfacción de los colaboradores.</t>
  </si>
  <si>
    <t>Porcentaje de progreso de los planes implementados.</t>
  </si>
  <si>
    <t>Dirección de Recursos Humanos (DRRHH) - Área de Relaciones Laborales y Sociales - Comité de Salud y Seguridad en el Trabajo.</t>
  </si>
  <si>
    <t>1. Elaborar e implementar el Plan Anual de Salud y Seguridad en el Trabajo.</t>
  </si>
  <si>
    <t xml:space="preserve">Plan aprobado. </t>
  </si>
  <si>
    <t>2. Implementar el Plan de Mejora Encuesta de Clima 2019-2da. Etapa.</t>
  </si>
  <si>
    <t xml:space="preserve">Informe de mejoras remitido al MAP. </t>
  </si>
  <si>
    <t xml:space="preserve">3. Coordinar con el MAP la Encuesta de Clima y Cultura Organizacional.   </t>
  </si>
  <si>
    <t xml:space="preserve">Comunicación al MAP.               </t>
  </si>
  <si>
    <t xml:space="preserve">4. Aplicar la encuesta y recibir informe de resultados.  </t>
  </si>
  <si>
    <t>5. Elaborar Plan de Acción.</t>
  </si>
  <si>
    <t xml:space="preserve">Comunicación al MAP con plan.              </t>
  </si>
  <si>
    <t>6. Implementar el Plan de Mejora Encuesta de Clima 2020-1era. Etapa.</t>
  </si>
  <si>
    <t>Mejorar el clima laboral, la salud, seguridad y nivel de satisfación de los colaboradores.</t>
  </si>
  <si>
    <t>Dirección de Recursos Humanos - Área de Relaciones Laborales y Sociales - Comité de Salud y Seguridad en el Trabajo.</t>
  </si>
  <si>
    <t>7. Realizar operativos médicos para todos los colaboradores.</t>
  </si>
  <si>
    <t>Documento de firmas, Fotos, convocatorias.</t>
  </si>
  <si>
    <t>8. Ofrecer charlas a todo el personal sobre salud y seguridad en el trabajo, y prevención de conflictos laborales.</t>
  </si>
  <si>
    <t>6. Indicadores de Gestión SISMAP.</t>
  </si>
  <si>
    <t>Asegurado el nivel de cumplimiento de los indicadores de gestión del SISMAP.</t>
  </si>
  <si>
    <t>Porcentaje de cumplimiento.</t>
  </si>
  <si>
    <t xml:space="preserve">Dirección de Recursos Humanos (DRRHH) </t>
  </si>
  <si>
    <t>1. Monitorear los indicadores del SISMAP, mediante el seguimiento y envío oportuno al MAP de las evidencias.</t>
  </si>
  <si>
    <t>Captura de pantalla SISMAP.</t>
  </si>
  <si>
    <t>Jacobo Simón</t>
  </si>
  <si>
    <t>Encargado del Depto. de Registro, Control y Nómica, DRRHH</t>
  </si>
  <si>
    <t>Nurys Gómez</t>
  </si>
  <si>
    <t>Directora de Recursos Humanos (DRRHH)</t>
  </si>
  <si>
    <t>Yvelisse Fernández</t>
  </si>
  <si>
    <t>Encargada del Depto. de Organización del Trabajo y Compensación, DRRHH</t>
  </si>
  <si>
    <t>Tania Vilorio</t>
  </si>
  <si>
    <t>Encargada de Reclutamiento y Selección, DRRHH</t>
  </si>
  <si>
    <t>Kirsy García</t>
  </si>
  <si>
    <t>Encargada del Depto. de Evaluación del Desempeño Institucional, DRRHH</t>
  </si>
  <si>
    <t>1. Boletín institucional.</t>
  </si>
  <si>
    <t>Incrementado el nivel de conocimiento de los ciudadanos sobre las actividades del ministerio.</t>
  </si>
  <si>
    <t>Cantidad de boletines publicados.</t>
  </si>
  <si>
    <t>Dirección de Comunicaciones (DC) - Departamento de Relaciones Públicas.</t>
  </si>
  <si>
    <t>1. Seleccionar temática y redacción de textos.</t>
  </si>
  <si>
    <t xml:space="preserve">Borradores de textos.                                                                                                    </t>
  </si>
  <si>
    <t>2. Realizar diseño y diagramación y publicar boletines.</t>
  </si>
  <si>
    <t>Boletín digital.</t>
  </si>
  <si>
    <t>2. Cobertura audiovisual de eventos dirigidos al público externo.</t>
  </si>
  <si>
    <t>Realizada la cobertura audiovisual y manejo de redes en actividades del ministerio realizada.</t>
  </si>
  <si>
    <t xml:space="preserve">Porcentaje de eventos con publicaciones en redes sociales. </t>
  </si>
  <si>
    <t>1.  Realizar la cobertura y  publicar las notas y realizar las  publicaciones en redes sociales.</t>
  </si>
  <si>
    <t>Notas de prensa y captura publicaciones en redes.</t>
  </si>
  <si>
    <t>3. Informe presencia  mediática MEM.</t>
  </si>
  <si>
    <t>Mejorada la presencia mediática del MEM en los medios.</t>
  </si>
  <si>
    <t>Cantidad de Informes monitoreo.</t>
  </si>
  <si>
    <t>1. Elaborar y publicar el informe de monitoreo mediático.</t>
  </si>
  <si>
    <t>Informe monitoreo.</t>
  </si>
  <si>
    <t xml:space="preserve">Víctor Bautista </t>
  </si>
  <si>
    <t>Yinett Santelises</t>
  </si>
  <si>
    <t>Director de Comunicaciones (DC)</t>
  </si>
  <si>
    <t>Encargada del Departamento de Relaciones Públicas, DC</t>
  </si>
  <si>
    <t>Andreina Pérez</t>
  </si>
  <si>
    <t>Coordinadora de Comunicaciones, DC</t>
  </si>
  <si>
    <t>1. Actualización, Instalación, y Optimización de software y servicios TIC.</t>
  </si>
  <si>
    <t>Actualizados los softwares de ofimática, diseño gráfico, antivirus y servicios de portales y correo del MEMRD.</t>
  </si>
  <si>
    <t>Cantidad de Softwares actualizados y servicios renovados.</t>
  </si>
  <si>
    <t>Dirección de Tecnologías de la Información y Comunicación (DTIC) - Departamento de Operaciones TIC.</t>
  </si>
  <si>
    <t>DAF.</t>
  </si>
  <si>
    <t>1. Solicitar la renovación del servicio de alojamiento web.</t>
  </si>
  <si>
    <t>Solicitud interna vía TRANSDOC.</t>
  </si>
  <si>
    <t>2. Solicitar la renovación de la suite ofimática (Office E3) y sistema de correos.</t>
  </si>
  <si>
    <t>3. Solicitar la renovación de licencias adicionales de correos (Office E1).</t>
  </si>
  <si>
    <t>4. Solicitar la renovación del soporte de mantenimiento del software ArcGIS Server.</t>
  </si>
  <si>
    <t>5. Solicitar la renovación del soporte de mantenimiento del software ArcGIS Cliente.</t>
  </si>
  <si>
    <t>6. Solicitar la renovación del soporte de mantenimiento del software SOFTLAND.</t>
  </si>
  <si>
    <t>7. Solicitar la renovación de la suite de Diseño Gráfico (Adobe).</t>
  </si>
  <si>
    <r>
      <rPr>
        <b/>
        <sz val="12"/>
        <color theme="1"/>
        <rFont val="Arial"/>
        <family val="2"/>
      </rPr>
      <t xml:space="preserve">Cont… </t>
    </r>
    <r>
      <rPr>
        <sz val="12"/>
        <color theme="1"/>
        <rFont val="Arial"/>
        <family val="2"/>
      </rPr>
      <t>1. Actualización, Instalación, y Optimización de software y servicios TIC.</t>
    </r>
  </si>
  <si>
    <t>8. Solicitar la renovación del software de Antivirus.</t>
  </si>
  <si>
    <t>9. Solicitar la renovación del software de AutoCAD.</t>
  </si>
  <si>
    <t>10. Actualizar los Sistemas.</t>
  </si>
  <si>
    <t>Reporte de Instalación.</t>
  </si>
  <si>
    <t>2. Optimización de Hardware en DataCenter.</t>
  </si>
  <si>
    <t>Mejorado el rendimiento y la capacidad de la infraestructura tecnológica del MEMRD.</t>
  </si>
  <si>
    <t>Porcentaje de ejecución del diseño de infraestructura realizado.</t>
  </si>
  <si>
    <t>1. Diseñar, diagramar y documentar la optimización a realizarse en el DataCenter.</t>
  </si>
  <si>
    <t>Documento de Planificación.</t>
  </si>
  <si>
    <t>2. Solicitar la adquisición de los equipos requeridos para la optimización.</t>
  </si>
  <si>
    <t>3. Instalar equipos.</t>
  </si>
  <si>
    <t>Documento de finalización de instalación.</t>
  </si>
  <si>
    <t>4. Configurar e integrar equipos.</t>
  </si>
  <si>
    <t>Documento de finalización de configuración.</t>
  </si>
  <si>
    <t>5. Elaborar informe de instalación y configuración.</t>
  </si>
  <si>
    <t>Informe de implementación.</t>
  </si>
  <si>
    <t>3. Implementación del Sistema de Respaldo y Restauración.</t>
  </si>
  <si>
    <t>Incrementado el nivel de seguridad de las informaciones y sistema de contingencia del MEMRD.</t>
  </si>
  <si>
    <t>Porcentaje de ejecución del plan de implementación del sistema de respaldo y restauración.</t>
  </si>
  <si>
    <t>1. Solicitar la adquisición plataforma de Discos Duros (NAS-SAN) y caja fuerte.</t>
  </si>
  <si>
    <t>Solicitud interna Vía Transdoc.</t>
  </si>
  <si>
    <t>2. Instalar plataforma de Discos Duros.</t>
  </si>
  <si>
    <t>Lista elaborada.</t>
  </si>
  <si>
    <t>3. Configurar los sistemas en los servidores.</t>
  </si>
  <si>
    <t>4. Elaborar informe de instalación y configuración.</t>
  </si>
  <si>
    <t>Informe de Implementación.</t>
  </si>
  <si>
    <t>4. Implementación de Operaciones de Desarrollo (DevOps).</t>
  </si>
  <si>
    <t>Implementada la estrategia de operaciones de desarrollo en el MEMRD.</t>
  </si>
  <si>
    <t>Porcentaje de diseño e implementación del proceso DevOps.</t>
  </si>
  <si>
    <t>Dirección de Tecnologías de la Información y Comunicación (DTIC) - Departamento de Desarrollo e Implementación de Sistemas.</t>
  </si>
  <si>
    <t>1. Diseñar la arquitectura DevOps.</t>
  </si>
  <si>
    <t>Documento de diseño realizado y aprobado.</t>
  </si>
  <si>
    <t>2. Documentar el proceso DevOps.</t>
  </si>
  <si>
    <t>Documento de proceso realizado y aprobado.</t>
  </si>
  <si>
    <t>3. Configuración de Infraestructura DevOps.</t>
  </si>
  <si>
    <t>4. Poner en funcionamiento el proceso.</t>
  </si>
  <si>
    <t>5. Cápsulas Tecnológicas.</t>
  </si>
  <si>
    <t>Mejorado el uso de las herramientas tecnológicas en el MEMRD.</t>
  </si>
  <si>
    <t>Cantidad de cápsulas socializadas.</t>
  </si>
  <si>
    <t>Dirección de Tecnologías de la Información y Comunicación (DTIC) - Departamento de Administración de Servicios TIC.</t>
  </si>
  <si>
    <t>1. Planificar y seleccionar temas.</t>
  </si>
  <si>
    <t>Plan documentado.</t>
  </si>
  <si>
    <t>2. Elaborar las cápsula.</t>
  </si>
  <si>
    <t>Capsula.</t>
  </si>
  <si>
    <t>3. Socializar cápsulas tecnológicas en el MEMRD</t>
  </si>
  <si>
    <t>Cápsula enviada vía correo electrónico.</t>
  </si>
  <si>
    <t>Miguel Suazo</t>
  </si>
  <si>
    <t>Javier León</t>
  </si>
  <si>
    <t>Director de Tecnologías de la Información y Comunicación (DTIC)</t>
  </si>
  <si>
    <t>Encargado del Departamento de Operaciones de TIC, DTIC</t>
  </si>
  <si>
    <t>José Manuel Sanchez</t>
  </si>
  <si>
    <t>Ramón Rodríguez</t>
  </si>
  <si>
    <t>Coordinador Departamento de Administración de Servicios TIC, DTIC</t>
  </si>
  <si>
    <t>Encargado Departamento de Desarrollo e Implementación de Sistemas, DTIC</t>
  </si>
  <si>
    <t>1. Formulación y Programación del Presupuesto 2020.</t>
  </si>
  <si>
    <t xml:space="preserve">Actualizada la Estructura Programática Presupuestaria definiendo los proyectos prioritarios de inversión sometidos por las áreas sustantivas del MEM y priorización del gasto. </t>
  </si>
  <si>
    <t>Documento con Anteproyecto.</t>
  </si>
  <si>
    <t>Dirección Administrativa y Financiera (DAF) - Departamento Administrativo - Departamento Financiero.</t>
  </si>
  <si>
    <t>Todas las áreas funcionales.</t>
  </si>
  <si>
    <t>1. Actualizar Estructura Orgánica Presupuestaria.</t>
  </si>
  <si>
    <t>Estructura elaborada.</t>
  </si>
  <si>
    <t>2. Realizar reunión con áreas sustantivas.</t>
  </si>
  <si>
    <t>3. Analizar Proyectos de Inversión y Metas Presidenciales.</t>
  </si>
  <si>
    <t>Matrices de análisis.</t>
  </si>
  <si>
    <t>4. Elaborar Anteproyecto de Presupuesto.</t>
  </si>
  <si>
    <t>Anteproyecto.</t>
  </si>
  <si>
    <t>2. Gestión de compras de bienes y servicios.</t>
  </si>
  <si>
    <t>Optimizado el sistema de compras y contrataciones por parte del órgano rector, para que los procesos se realicen en tiempo oportuno y poder satisfacer las necesidades de las unidades requirentes.</t>
  </si>
  <si>
    <t>Reporte de compra suministrado a OAI.</t>
  </si>
  <si>
    <t>Dirección Administrativa y Financiera (DAF) - Departamento Administrativo -  División de Compras.</t>
  </si>
  <si>
    <t>1. Ejecutar requerimientos de compras autorizados.</t>
  </si>
  <si>
    <t>Reporte de requerimientos recibidos.</t>
  </si>
  <si>
    <t>2. Determinar el tipo de proceso y elaborar órdenes de compra.</t>
  </si>
  <si>
    <t>Reporte de procesos realizados.</t>
  </si>
  <si>
    <t>3. Dar seguimiento al indicador de gestión pública.</t>
  </si>
  <si>
    <t>Reportes del portal.</t>
  </si>
  <si>
    <t>3. Etapa de la Ejecución Presupuestaria 2020.</t>
  </si>
  <si>
    <t xml:space="preserve">Implementadas las acciones destinadas a la utilización óptima de los recursos humanos, materiales y financieros asignados en el Presupuesto General del Estado con el propósito de obtener los bienes, servicios y obras en la cantidad, calidad y oportunidad previstos en el mismo.  </t>
  </si>
  <si>
    <t>Documentos  con Informes de ejecución presupuestarias presentados.</t>
  </si>
  <si>
    <t>Dirección Administrativa y Financiera (DAF) - Departamento Financiero.</t>
  </si>
  <si>
    <t>1. Gestionar cuota de compromiso.</t>
  </si>
  <si>
    <t>Reporte de cuota aprobada.</t>
  </si>
  <si>
    <t>2. Generar y tramitar libramientos.</t>
  </si>
  <si>
    <t>Libramientos.</t>
  </si>
  <si>
    <t>3. Generar reportes de la ejecución presupuestaria del SIGEF.</t>
  </si>
  <si>
    <t xml:space="preserve">Reportes. </t>
  </si>
  <si>
    <t>4. Analizar las informaciones de ejecución presupuestaria.</t>
  </si>
  <si>
    <t>Matrices y cuadros y gráficos.</t>
  </si>
  <si>
    <t>5. Elaborar informes de ejecución presupuestaria.</t>
  </si>
  <si>
    <t xml:space="preserve">Documento con informe. </t>
  </si>
  <si>
    <t>6. Distribución administrativa del presupuesto aprobado 2021 en SIGEF.</t>
  </si>
  <si>
    <t>Captura de pantalla del reporte.</t>
  </si>
  <si>
    <t>4. Actualizar los registros del Sistema de Contabilidad.</t>
  </si>
  <si>
    <t>Optimizado un Sistema de Contabilidad, capaz de brindar informaciones confiables y oportuna</t>
  </si>
  <si>
    <t>Estados Financieros.</t>
  </si>
  <si>
    <t>Dirección Administrativa Financiera (DAF) - División de Contabilidad.</t>
  </si>
  <si>
    <t>Dirección de Tecnologia y Dirección Jurídica.</t>
  </si>
  <si>
    <t>1. Gestionar actualización y soporte técnico del sistema.</t>
  </si>
  <si>
    <t>Correos Electrónicos y/o Cartas.</t>
  </si>
  <si>
    <r>
      <rPr>
        <b/>
        <sz val="12"/>
        <color theme="1"/>
        <rFont val="Helvetica"/>
        <family val="2"/>
      </rPr>
      <t>Cont…</t>
    </r>
    <r>
      <rPr>
        <sz val="12"/>
        <color theme="1"/>
        <rFont val="Helvetica"/>
        <family val="2"/>
      </rPr>
      <t xml:space="preserve"> 4. Actualizar los registros del Sistema de Contabilidad.</t>
    </r>
  </si>
  <si>
    <t>2. Introducir información en el sistema (activos fijos, cxp, conciliación, reporte de ingresos propios).</t>
  </si>
  <si>
    <t>Reportes Individuales de las diferentes actividades financieras.</t>
  </si>
  <si>
    <t>3. Generar Estados Financieros.</t>
  </si>
  <si>
    <t xml:space="preserve">Estados Financieros y sus respectivas Notas. </t>
  </si>
  <si>
    <t>4. Etiquetar (codificar) los activos fijos.</t>
  </si>
  <si>
    <t>Fotos de etiquetas.</t>
  </si>
  <si>
    <t>5. Elaborar cierre entregado a la DIGECOG.</t>
  </si>
  <si>
    <t>5. Implementar Controles de Gestión de la División de Servicios Generales.</t>
  </si>
  <si>
    <t xml:space="preserve">Servicios brindados eficientes y optimizados en su calidad. </t>
  </si>
  <si>
    <t>Informes.</t>
  </si>
  <si>
    <t>Dirección Administrativa y Financiera (DAF) - Departamento Administrativo - División de Servicios Generales.</t>
  </si>
  <si>
    <t>Todas las unidades.</t>
  </si>
  <si>
    <t>1. Gestionar los servicios para el mantenimiento preventivo y/o correctivo.</t>
  </si>
  <si>
    <t>Requerimientos de materiales de mantenimiento.</t>
  </si>
  <si>
    <t>2. Elaborar comunicación de recepción de labores de fumigación.</t>
  </si>
  <si>
    <t>3. Realizar las actividades de mantenimiento preventivo a equipos e instalaciones y registrar los servicios de las actividades realizadas.</t>
  </si>
  <si>
    <t>Informe de servicios realizados.</t>
  </si>
  <si>
    <t>4. Informe de supervisión de limpieza.</t>
  </si>
  <si>
    <t>6. Administrar los materiales y suministros para el uso de la institución.</t>
  </si>
  <si>
    <t>Controlado el registro y el despacho y recepción de materiales y suministros.</t>
  </si>
  <si>
    <t>Inventario de materiales y suministros.</t>
  </si>
  <si>
    <t>Dirección Administrativa y Financiera (DAF) - Departamento Administrativo - División de Almacén.</t>
  </si>
  <si>
    <t>Todas las áreas.</t>
  </si>
  <si>
    <t>1. Realizar requerimientos.</t>
  </si>
  <si>
    <t>Comunicación de requerimiento.</t>
  </si>
  <si>
    <t>2. Recibir materiales y suministros.</t>
  </si>
  <si>
    <t>Reporte del portal de compras.</t>
  </si>
  <si>
    <t>3. Registrar materiales y suministros.</t>
  </si>
  <si>
    <t>Reporte del sistema contable.</t>
  </si>
  <si>
    <t>4. Despachar materiales y suministros.</t>
  </si>
  <si>
    <t>Formulario de solicitud de materiales y suministros.</t>
  </si>
  <si>
    <t>5. Realizar inventario físico.</t>
  </si>
  <si>
    <t>Reporte de inventario.</t>
  </si>
  <si>
    <t>7. Administración del Sistema TRANSDOC.</t>
  </si>
  <si>
    <t>Monitoreado el Sistema TRANSDOC  y dar asistencia a los usuarios para lograr un óptimo funcionamiento.</t>
  </si>
  <si>
    <t>Reportes estadísticos.</t>
  </si>
  <si>
    <t>Dirección Administrativa Financiera - Departamento Administrativo - División de Correspondencia.</t>
  </si>
  <si>
    <t>DTIC.</t>
  </si>
  <si>
    <t>1. Presentar informe sobre el seguimiento a la metodología de gestión documental y Gestionar mesa de entrada del sistema TRANSDOC.</t>
  </si>
  <si>
    <t>Informe de seguimiento.</t>
  </si>
  <si>
    <t>2. Generar reporte estadísticos de productividad de los usuarios.</t>
  </si>
  <si>
    <t>Reporte estadístico.</t>
  </si>
  <si>
    <t>8. Programa Mantenimiento Preventivo a la flota Vehicular del MEM.</t>
  </si>
  <si>
    <t>Optimizado el rendimiento de los equipos de transporte, así como prolongar su vida útil.</t>
  </si>
  <si>
    <t>Dirección Administrativa y Financiera (DAF) - Depto. Administrativo - División de Transportación.</t>
  </si>
  <si>
    <t>1. Revisar Programa de Mantenimiento Preventivo.</t>
  </si>
  <si>
    <t>Planilla de kilometraje.</t>
  </si>
  <si>
    <t>2. Registrar en récords de los mantenimientos preventivos y correctivos realizados a la flota vehicular.</t>
  </si>
  <si>
    <t>Planilla historial de mantenimiento.</t>
  </si>
  <si>
    <t>3. Realizar limpieza de vehículo.</t>
  </si>
  <si>
    <t>Planilla.</t>
  </si>
  <si>
    <t>4. Elaborar informes de servicios realizados.</t>
  </si>
  <si>
    <t>5. Realizar gestión de mesa de salida TRANSDOC.</t>
  </si>
  <si>
    <t>9. Implementación Sistema Interno de Archivos.</t>
  </si>
  <si>
    <t>Registrado los expedientes y/o documentos recibidos con el método de la Ley General de Archivos 481-08 y Regl.129-10 como lo establece la Ley 1-12 sobre Estrategia Nacional de Desarrollo.</t>
  </si>
  <si>
    <t>Informes mensuales de control.</t>
  </si>
  <si>
    <t>Dirección Administrativa Financiera - Departamento Administrativo - División de Archivo Central.</t>
  </si>
  <si>
    <t>Despacho y 
Dir. de Tecnología de la Información y Comunicaciones.</t>
  </si>
  <si>
    <t>1. Actualizar los cuadros de clasificación de los expedientes por áreas y por funciones, digitalizar y vincular documentos y revisar y controlar procedimientos.</t>
  </si>
  <si>
    <t>Base de datos de Access.</t>
  </si>
  <si>
    <r>
      <rPr>
        <b/>
        <sz val="12"/>
        <rFont val="Helvetica"/>
        <family val="2"/>
      </rPr>
      <t>Cont…</t>
    </r>
    <r>
      <rPr>
        <sz val="12"/>
        <rFont val="Helvetica"/>
        <family val="2"/>
      </rPr>
      <t xml:space="preserve"> 9. Implementación Sistema Interno de Archivos.</t>
    </r>
  </si>
  <si>
    <t>2. Presentar informes sobre procedimiento detallado de registro de datos.</t>
  </si>
  <si>
    <t>Informes semanales.</t>
  </si>
  <si>
    <t>3. Presentar informes sobre actividades y necesidades del Archivo Central.</t>
  </si>
  <si>
    <t>Informes mensuales.</t>
  </si>
  <si>
    <t>Nivel de aprobación</t>
  </si>
  <si>
    <t>Edward Rodríguez</t>
  </si>
  <si>
    <t>Encargado del Depto. Administrativo, DAF</t>
  </si>
  <si>
    <t>Jeimy Germán</t>
  </si>
  <si>
    <t>Encargado del Depto. Financiero, DAF</t>
  </si>
  <si>
    <r>
      <t>Objetivo General No.</t>
    </r>
    <r>
      <rPr>
        <b/>
        <sz val="12"/>
        <color rgb="FFC00000"/>
        <rFont val="Arial"/>
        <family val="2"/>
      </rPr>
      <t xml:space="preserve"> 3.2</t>
    </r>
    <r>
      <rPr>
        <b/>
        <sz val="12"/>
        <rFont val="Arial"/>
        <family val="2"/>
      </rPr>
      <t xml:space="preserve"> END: </t>
    </r>
  </si>
  <si>
    <t>1. Coordinación y seguimiento a las Metas Presidenciales.</t>
  </si>
  <si>
    <t>Realizado el informe mensual del monitoreo de las metas presidenciales.</t>
  </si>
  <si>
    <t>Informes mensuales Metas Presidenciales realizados.</t>
  </si>
  <si>
    <t>Actividades Centrales de Despacho - Dirección de Programas Especiales (DPE).</t>
  </si>
  <si>
    <t>Gerentes Metas, DPyD y DAF.</t>
  </si>
  <si>
    <t>1. Revisar la proyecciones de necesidades de presupuestos y reportes de ejecución.</t>
  </si>
  <si>
    <t>Correo con resultados revisión.</t>
  </si>
  <si>
    <t>2. Consolidar los informes individuales de cada Meta Presidencial.</t>
  </si>
  <si>
    <t>3. Revisar ejecución cronogramas metas seleccionadas.</t>
  </si>
  <si>
    <t>2. Coordinación Mesa de Fiscalización Económica Industrias Extractivas.</t>
  </si>
  <si>
    <t>Mantener un control del estatus de los compromisos y pendientes de sesiones de la Mesa.</t>
  </si>
  <si>
    <t>Cantidad de reuniones realizadas con compromisos pendientes.</t>
  </si>
  <si>
    <t>MH,DGII, BC, DGM, DGA,VMH,UEF,DJ y otros.</t>
  </si>
  <si>
    <t>1. Coordinar reuniones periódicas.</t>
  </si>
  <si>
    <t>Convocatoria y lista asistencia.</t>
  </si>
  <si>
    <t>2. Dar seguimiento a compromisos pendientes.</t>
  </si>
  <si>
    <t>Relación compromisos y pendientes y-o correos electrónicos.</t>
  </si>
  <si>
    <t>3. Monitoreo Indicadores de Gestión Publica.</t>
  </si>
  <si>
    <t>Dar cumplimiento a las directrices sobre Gestión Publica de los órganos competentes.</t>
  </si>
  <si>
    <t>Informes emitidos.</t>
  </si>
  <si>
    <t>Equipo Gestión Pública MEMRD.</t>
  </si>
  <si>
    <t>1. Coordinar reuniones Equipo Gestión Publica MEM.</t>
  </si>
  <si>
    <t>Convocatoria y Acta reunión con  compromisos resultantes.</t>
  </si>
  <si>
    <t>2. Revisión y actualización resumen histórico de Gestión Publica MEM.</t>
  </si>
  <si>
    <t>Histórico Actualizado.</t>
  </si>
  <si>
    <t>4. Organización funcionamiento Consejo Regulador Denominación Origen "Larimar de Barahona".</t>
  </si>
  <si>
    <t>Emitido el reglamento y/o normas de funcionamiento del Consejo.</t>
  </si>
  <si>
    <t>Reglamento y/o normas funcionales  emitidos.</t>
  </si>
  <si>
    <t>Consejo Regulador DO "Larimar de Barahona", DJ, VMM, DGM  y otras instituciones externas.</t>
  </si>
  <si>
    <t>1. Realizar reuniones periódicas del Consejo Regulador D.O "Larimar de Barahona".</t>
  </si>
  <si>
    <t>Convocatoria, lista de asistencia y acta.</t>
  </si>
  <si>
    <t>2. Realizar intercambio de buenas practicas con otros consejos reguladores en funcionamiento.</t>
  </si>
  <si>
    <t>Emisión informe de visita, fotos, otros.</t>
  </si>
  <si>
    <r>
      <rPr>
        <b/>
        <sz val="12"/>
        <color theme="1"/>
        <rFont val="Arial"/>
        <family val="2"/>
      </rPr>
      <t xml:space="preserve">Cont…  </t>
    </r>
    <r>
      <rPr>
        <sz val="12"/>
        <color theme="1"/>
        <rFont val="Arial"/>
        <family val="2"/>
      </rPr>
      <t>4. Organización funcionamiento Consejo Regulador Denominación Origen "Larimar de Barahona".</t>
    </r>
  </si>
  <si>
    <t>3. Gestionar la aprobación de reglamento y/o normas de funcionamiento.</t>
  </si>
  <si>
    <t>Propuestas de Reglamento y/o normas emitidos.</t>
  </si>
  <si>
    <t>Yris González</t>
  </si>
  <si>
    <t xml:space="preserve">Yuderka Taveras </t>
  </si>
  <si>
    <t>Directora de Programas Especiales (DPE)</t>
  </si>
  <si>
    <t>Coordinadora de Programas Especiales, DPE</t>
  </si>
  <si>
    <t>1. Validación de los costos de capital del Proyecto de Remediación.</t>
  </si>
  <si>
    <t>Validados los montos de capital, en términos de una ejecución eficiente en la realización de las actividades requeridas por el proyecto.</t>
  </si>
  <si>
    <t>Cantidad de informes aprobados.</t>
  </si>
  <si>
    <t>Actividades Centrales de Despacho - Unidad de Análisis Económico y Financiero (UEF).</t>
  </si>
  <si>
    <t>Dirección Jurídica y Dirección de Asuntos Ambientales y Cambio Climático.</t>
  </si>
  <si>
    <t>1. Revisar informe de progreso de actividades preparado por PVDC.</t>
  </si>
  <si>
    <t>2. Verificar la razonabilidad de los montos reportados.</t>
  </si>
  <si>
    <t>Tablas de Excel.</t>
  </si>
  <si>
    <t>3. Elaborar informe de validación y certificación de los costos de capital.</t>
  </si>
  <si>
    <t>Borrador de informe.</t>
  </si>
  <si>
    <t>4. Revisar y aprobar informe final.</t>
  </si>
  <si>
    <t>5. Emitir opinión de los aspectos económicos y financieros contenidos en las solicitudes de "No Objeción" sometidas por PVDC.</t>
  </si>
  <si>
    <t>Informe / Comunicación.</t>
  </si>
  <si>
    <t>6. Participar en las reuniones técnicas del proyecto.</t>
  </si>
  <si>
    <t>2. Evaluación de gastos de exploración y desarrollo de proyectos mineros.</t>
  </si>
  <si>
    <t>Evaluados y aprobados los gastos de exploración y desarrollo reportados por los beneficiarios de títulos mineros.</t>
  </si>
  <si>
    <t>Cantidad de informes realizados.</t>
  </si>
  <si>
    <t>Dirección General de Impuestos Internos, Dirección General de Minería, Dirección Jurídica y Ministerio de Hacienda.</t>
  </si>
  <si>
    <t>1. Evaluar, de forma preliminar, la razonabilidad de los gastos de exploración y desarrollo reportados.</t>
  </si>
  <si>
    <t>2. Revisar, de manera conjunta, la razonabilidad de los gastos de exploración y desarrollo reportados.</t>
  </si>
  <si>
    <t>3. Enviar informe final con resolución del comité de trabajo.</t>
  </si>
  <si>
    <t>Comunicación enviada a DJ.</t>
  </si>
  <si>
    <t>3. Liquidación definitiva de la regalía minera.</t>
  </si>
  <si>
    <t>Aprobado el precio de transferencia entre conjuntos económicos, de acuerdo a las características validadas del producto exportado.</t>
  </si>
  <si>
    <t>Dirección General de Aduanas, Dirección Jurídica y Dirección General de Minería.</t>
  </si>
  <si>
    <t>1. Revisar documentación de soporte y determinar precio de venta para liquidación definitiva de la regalía.</t>
  </si>
  <si>
    <t>2. Elaborar informe final.</t>
  </si>
  <si>
    <t>3. Aprobar y enviar informe final.</t>
  </si>
  <si>
    <t>4. Evaluación de la factibilidad económica de proyectos y la capacidad económica y financiera de los solicitantes de derechos otorgados por el MEM.</t>
  </si>
  <si>
    <t>Evaluados los proyectos respecto a los criterios requeridos en términos de factibilidad económica del proyecto y solvencia de los solicitantes de derechos.</t>
  </si>
  <si>
    <t>Dirección Jurídica.</t>
  </si>
  <si>
    <t>1. Revisar documentación de soporte, calcular los indicadores financieros, verificar la factibilidad económica del proyecto y la capacidad económica del solicitante.</t>
  </si>
  <si>
    <t>5. Análisis de los resultados financieros y fiscales de los proyectos mineros de PVDC y Falcondo.</t>
  </si>
  <si>
    <t>Analizados los resultados financieros y fiscales de dos de los principales proyectos mineros.</t>
  </si>
  <si>
    <t>Dirección General de Impuestos Internos.</t>
  </si>
  <si>
    <t>1. Analizar los resultados financieros y fiscales del proyecto minero de PVDC.</t>
  </si>
  <si>
    <t>2. Analizar los resultados financieros y fiscales del proyecto minero de Falcondo.</t>
  </si>
  <si>
    <t>6. Resultados Trimestrales de Empresas Matrices de Locales Mineras.</t>
  </si>
  <si>
    <t>Analizados los resultados financieros de empresas matrices de locales mineras.</t>
  </si>
  <si>
    <t>1. Recolectar y reelaborar datos e informaciones relevantes.</t>
  </si>
  <si>
    <t>Actividades Centrales de Despacho - Unidad de Análisis Económico y Financiero.</t>
  </si>
  <si>
    <t>N/A</t>
  </si>
  <si>
    <t>2. Elaborar informe borrador.</t>
  </si>
  <si>
    <t>3. Elaborar informe final.</t>
  </si>
  <si>
    <t>7. Evolución de Productos Minerales -Mineral Commodities- en los Mercados Internacionales.</t>
  </si>
  <si>
    <t>Incrementado el nivel de conocimiento de la coyuntura internacional y las perspectivas futuras en los mercados de productos minerales.</t>
  </si>
  <si>
    <t>Dirección de Estadísticas e Investigaciones.</t>
  </si>
  <si>
    <t>8. Evolución de Productos Energéticos -Energy Commodities- en los Mercados Internacionales.</t>
  </si>
  <si>
    <t>Incrementado el nivel de conocimiento de la coyuntura internacional y las perspectivas futuras en los mercados de productos energéticos.</t>
  </si>
  <si>
    <t>9. Perfiles económicos y financieros de empresas, potenciales inversionistas y proyectos de inversión.</t>
  </si>
  <si>
    <t>Evaluados los perfiles económicos y financieros de empresas, potenciales inversionistas y proyectos de inversión, para la toma de decisiones del MEMRD.</t>
  </si>
  <si>
    <t>Documento con recopilación de informaciones relevantes.</t>
  </si>
  <si>
    <t>3. Elaborar informe final .</t>
  </si>
  <si>
    <t>10. Análisis de aspectos económicos y financieros relacionados con los sectores de minería y energía, sus empresas y productos.</t>
  </si>
  <si>
    <t>Incrementado el nivel de conocimiento para la toma de decisiones en el MEMRD</t>
  </si>
  <si>
    <t>Scarlet García Caro</t>
  </si>
  <si>
    <t>Roberto Quezada</t>
  </si>
  <si>
    <t>Coordinadora de la Unidad de Análisis Económico y Financiero (UEF)</t>
  </si>
  <si>
    <t>Encargado de Inversiones, UEF</t>
  </si>
  <si>
    <t>1. Capacitación en Transparencia Institucional.</t>
  </si>
  <si>
    <t>Fomentada la constante capacitación en materia de Transparencia Institucional.</t>
  </si>
  <si>
    <t>Capacitaciones en cultura de Transparencia gubernamental.</t>
  </si>
  <si>
    <t>Actividades centrales de despacho - Departamento de Acceso a la Información Pública (DAIP).</t>
  </si>
  <si>
    <t>DIGEIG e Instituciones adscritas.</t>
  </si>
  <si>
    <t>1. Asistir a capacitaciones impartidas por el órgano rector a nivel Nacional / Apoyo técnico por la DIGEIG.</t>
  </si>
  <si>
    <t>Carta de ruta</t>
  </si>
  <si>
    <t>2. Asistir a capacitaciones, entrenamientos o conferencias en materia de Transparencia gubernamental a nivel internacional.</t>
  </si>
  <si>
    <t>Solicitud y/o aprobación del viaje</t>
  </si>
  <si>
    <t>2. Cumplir con los indicadores del Sistema de Gobernanza de Transparencia Institucional.</t>
  </si>
  <si>
    <t>Potencializadoel Gobierno Abierto en el MEMRD.</t>
  </si>
  <si>
    <t>Índice De Transparencia estandarizado en publicaciones y cumplimiento de la Ley No. 200-04</t>
  </si>
  <si>
    <t>DTIC, DIGEIG y OPTIC.</t>
  </si>
  <si>
    <t xml:space="preserve">1. Publicar documentación en el Sub-portal de Transparencia bajo lineamientos de la Resolución 1-18 y proceder a autoevaluación del Sub-portal de Transparencia.    </t>
  </si>
  <si>
    <t>Evaluación mensual del Sub-portal de Transparencia.</t>
  </si>
  <si>
    <t>2. Mantener porcentaje de evaluación programado.</t>
  </si>
  <si>
    <t>3. Recibir, tramitar y dar respuesta a las solicitudes de acceso a la información bajo lineamientos de la Ley No. 200-04.</t>
  </si>
  <si>
    <t>Cronológico de solicitudes de acceso a la información pública</t>
  </si>
  <si>
    <t>3. Apoyo al Seguimiento de la satisfacción al ciudadano externo.</t>
  </si>
  <si>
    <t>Fomentada la calidad y satisfacción de los ciudadanos que solicitan servicios del MEMRD.</t>
  </si>
  <si>
    <t>Resultados obtenidos a través de la Encuesta de Satisfacción del Usuario.</t>
  </si>
  <si>
    <t>DPyP.</t>
  </si>
  <si>
    <t>1. Remitir la Encuesta de Satisfacción a los usuarios.</t>
  </si>
  <si>
    <t>Listado de participantes registrados en el sistema LimeSurvey.</t>
  </si>
  <si>
    <t>2. Evaluar las respuestas obtenidas y generar estadísticas.</t>
  </si>
  <si>
    <t>Desglose de respuestas completadas y generadas por el sistema LimeSurvey.</t>
  </si>
  <si>
    <t xml:space="preserve"> 3. Remitir observaciones y/o recomendaciones para la elaboración de planes de mejora (si aplica).</t>
  </si>
  <si>
    <t>Informe de Resultados de la encuesta.</t>
  </si>
  <si>
    <t>Carmen Iris Ruíz Coronado</t>
  </si>
  <si>
    <t>Evelyn Valdera Guerrero</t>
  </si>
  <si>
    <t>Responsable del Departamento de Acceso a la Información Pública (DAIP)</t>
  </si>
  <si>
    <t>Técnico de Acceso a la Información Pública, DAIP</t>
  </si>
  <si>
    <t>1. Fortalecimiento Institucional en Género vinculado Energía.</t>
  </si>
  <si>
    <t>Sensibilizada la necesidad de incorporar resultados de las investigaciones realizadas y enfocarlas en las políticas del  MEMRD.</t>
  </si>
  <si>
    <t>Cantidad de talleres y charlas impartidas.</t>
  </si>
  <si>
    <t>Actividades Centrales de Despacho -Oficina de Equidad de Género y Desarrollo (OEGD).</t>
  </si>
  <si>
    <t>1. Impartir taller de Energía y Genero.</t>
  </si>
  <si>
    <t xml:space="preserve">Lista de asistencia y comunicación.             </t>
  </si>
  <si>
    <t>2. Impartir charla de resultado datos obtenidos sobre empleo en entidades vinculadas al MEMRD.</t>
  </si>
  <si>
    <t>3. Impartir charla de resultados sobre datos del estudio de carreras afines MEMRD.</t>
  </si>
  <si>
    <t>4. Realizar reuniones sobre estudios e informaciones obtenidas con respecto a género con el Depto. PP.</t>
  </si>
  <si>
    <t>Minuta, lista de asistencia y correo de entrega.</t>
  </si>
  <si>
    <t>2. Empoderamiento económico y uso de energía renovable a familias en zonas rurales.</t>
  </si>
  <si>
    <t>Mejorada la calidad de vida de las familias seleccionadas por uso de energía renovable en zonas sin acceso a energía eléctrica.</t>
  </si>
  <si>
    <t>Instalación Sistemas Fotovoltaicos  con paneles solares.</t>
  </si>
  <si>
    <t>Viceministerio de Energía y Dirección Gestión Social.</t>
  </si>
  <si>
    <t>1. Realizar visitas de levantamiento para la selección.</t>
  </si>
  <si>
    <t>Informes de visitas y fotos</t>
  </si>
  <si>
    <t>2. Realizar selección de la comunidad receptora proyecto.</t>
  </si>
  <si>
    <t>Reporte de selección.</t>
  </si>
  <si>
    <t>3. Realizar identificación líderes locales.</t>
  </si>
  <si>
    <t>Acta de líderes.</t>
  </si>
  <si>
    <r>
      <rPr>
        <b/>
        <sz val="12"/>
        <color theme="1"/>
        <rFont val="Arial"/>
        <family val="2"/>
      </rPr>
      <t xml:space="preserve">Cont.… </t>
    </r>
    <r>
      <rPr>
        <sz val="12"/>
        <color theme="1"/>
        <rFont val="Arial"/>
        <family val="2"/>
      </rPr>
      <t>2. Empoderamiento económico y uso de energía renovable a familias en zonas rurales.</t>
    </r>
  </si>
  <si>
    <t>Dirección Energía Renovable.</t>
  </si>
  <si>
    <t>4. Realizar levantamiento censo familias beneficiarias y fotos viviendas seleccionadas.</t>
  </si>
  <si>
    <t>Informe georreferenciado.</t>
  </si>
  <si>
    <t>5. Realizar talleres motivaciones a la comunidad.</t>
  </si>
  <si>
    <t>Lista asistencia e informe.</t>
  </si>
  <si>
    <t>6. Participar en la instalación  sistemas fotovoltaicos en la comunidad escogida.</t>
  </si>
  <si>
    <t>Fotos.</t>
  </si>
  <si>
    <t>7. Elaborar informe final.</t>
  </si>
  <si>
    <t>3.  Celebraciones importantes relativas a la mujer.</t>
  </si>
  <si>
    <t xml:space="preserve">Colaboradores institucionalizados y sensibilizados acerca de la importancia de conocer las celebraciones importantes en torno a la mujer. </t>
  </si>
  <si>
    <t>Cantidad de talleres realizados.</t>
  </si>
  <si>
    <t>1. Realizar charla para conmemorar el "Dia Internacional de la Mujer" el   8 de marzo del 2010.</t>
  </si>
  <si>
    <r>
      <rPr>
        <b/>
        <sz val="12"/>
        <rFont val="Arial"/>
        <family val="2"/>
      </rPr>
      <t>Cont…</t>
    </r>
    <r>
      <rPr>
        <sz val="12"/>
        <rFont val="Arial"/>
        <family val="2"/>
      </rPr>
      <t xml:space="preserve"> 3. Celebraciones importantes relativas a la mujer.</t>
    </r>
  </si>
  <si>
    <t>2. Realizar taller acerca de la comunicación asertiva en la familia, como celebración del "Mes de La Familia".</t>
  </si>
  <si>
    <t>Mercedes Nuñez Ramírez</t>
  </si>
  <si>
    <t>Encargada de la Oficina de Equidad de Género y Desarrollo (OEGD)</t>
  </si>
  <si>
    <t>1. Adquisición de equipos de seguridad del MEM y PTER.</t>
  </si>
  <si>
    <t>Mejorada la  seguridad física de la Institución y del PTER.</t>
  </si>
  <si>
    <t>Porcentaje de implementación del Plan de Adquisición de Equipos de Seguridad Física del MEMRD.</t>
  </si>
  <si>
    <t>Actividades Centrales de Despacho - Unidad de Seguridad Física (USF).</t>
  </si>
  <si>
    <t>DAF y Despacho del Ministro.</t>
  </si>
  <si>
    <t>1. Solicitar recursos y  equipos de seguridad del PTER.</t>
  </si>
  <si>
    <t>Solicitud de compra.</t>
  </si>
  <si>
    <t>2. Solicitar recursos y  equipos de seguridad del MEM.</t>
  </si>
  <si>
    <t>3. Recibir y registrar los equipos de seguridad adquiridos.</t>
  </si>
  <si>
    <t>Fotografías y reporte.</t>
  </si>
  <si>
    <t>2. Análisis de costos del sistema de alarma y detección contra incendio para el 1ro y 2do piso del edif, A.</t>
  </si>
  <si>
    <t>Incrementada la prevención de riesgo de los empleados antes una situación de emergencia.</t>
  </si>
  <si>
    <t>Cantidad de informe realizado.</t>
  </si>
  <si>
    <t>1. Realizar diagnóstico o levantamientos de las areas.</t>
  </si>
  <si>
    <t>Reporte</t>
  </si>
  <si>
    <t>2. Elaborar borrador de análisis de costos.</t>
  </si>
  <si>
    <t>Borrador</t>
  </si>
  <si>
    <r>
      <rPr>
        <b/>
        <sz val="12"/>
        <color theme="1"/>
        <rFont val="Arial"/>
        <family val="2"/>
      </rPr>
      <t>Cont…</t>
    </r>
    <r>
      <rPr>
        <sz val="12"/>
        <color theme="1"/>
        <rFont val="Arial"/>
        <family val="2"/>
      </rPr>
      <t xml:space="preserve"> 2. Análisis de costos del sistema de alarma y detección contra incendio para el 1ro y 2do piso del edif, A.</t>
    </r>
  </si>
  <si>
    <t>3. Solicitar la adquisicion de los equipos.</t>
  </si>
  <si>
    <t>4. Elaborar informe final.</t>
  </si>
  <si>
    <t>Elvis Abreu</t>
  </si>
  <si>
    <t>Ammy Jamel  Vasquez</t>
  </si>
  <si>
    <t>Encargado de la Unidad de Seguridad Física (USF)</t>
  </si>
  <si>
    <t>Asistente, Unidad de Seguridad Física (USF)</t>
  </si>
  <si>
    <t>1. Fortalecimiento de la cooperación  regional para el desarrollo de proyectos que promuevan la aplicación de la energía nuclear en la salud humana, la agricultura, la ganadería y la industria (fase 2).</t>
  </si>
  <si>
    <t>1. Administración del Parque Temático de Energía Renovable (PTER) - Ciudad Juan Bosch.</t>
  </si>
  <si>
    <t>1. Planificar y diseñar las actividades.</t>
  </si>
  <si>
    <r>
      <t xml:space="preserve">12. </t>
    </r>
    <r>
      <rPr>
        <sz val="12"/>
        <color rgb="FFFF0000"/>
        <rFont val="Arial"/>
        <family val="2"/>
      </rPr>
      <t xml:space="preserve">Promoción de la </t>
    </r>
    <r>
      <rPr>
        <strike/>
        <sz val="12"/>
        <rFont val="Arial"/>
        <family val="2"/>
      </rPr>
      <t>Proyecto</t>
    </r>
    <r>
      <rPr>
        <sz val="12"/>
        <rFont val="Arial"/>
        <family val="2"/>
      </rPr>
      <t xml:space="preserve"> </t>
    </r>
    <r>
      <rPr>
        <strike/>
        <sz val="12"/>
        <rFont val="Arial"/>
        <family val="2"/>
      </rPr>
      <t>de</t>
    </r>
    <r>
      <rPr>
        <sz val="12"/>
        <rFont val="Arial"/>
        <family val="2"/>
      </rPr>
      <t xml:space="preserve"> Transición Energética.</t>
    </r>
  </si>
  <si>
    <t>1. Definir zona.</t>
  </si>
  <si>
    <t>Comunicación y/o correos electrónicos</t>
  </si>
  <si>
    <t>Comunicación y/o correos electrónicos.</t>
  </si>
  <si>
    <t>6. Redactar informes semestrales.</t>
  </si>
  <si>
    <t>2. Fortalecer la infraestructura regulatoria y normativa del sector de la energía nuclear (fase 2).</t>
  </si>
  <si>
    <t xml:space="preserve">3. Fomentar el desarrollo de proyectos y programas que garanticen la seguridad alimentaria (fase 2). </t>
  </si>
  <si>
    <t>4. Difusión y promoción del uso pacífico de la Tecnología Nuclear (fase 2).</t>
  </si>
  <si>
    <t>5. Promover el Fortalecimiento de la Protección radiológica en las instalaciones con prácticas asociadas a las radiaciones ionizantes (fase 2).</t>
  </si>
  <si>
    <t xml:space="preserve">6. Desarrollo y Promoción de proyectos para la implementación de  tecnología nuclear para   eficientizar los recursos naturales, como suelo y agua (fase 2). </t>
  </si>
  <si>
    <t>8. Actualización Registro Nacional de Fuentes Radioactivas (fase 2).</t>
  </si>
  <si>
    <t>9. Elaboración de Protocolo de Reexportación de Fuentes Radiactivas de Alta Actividad (fase 2).</t>
  </si>
  <si>
    <t>4. Elaborar borrador de la guía de buenas práticas.</t>
  </si>
  <si>
    <t>Informe de evaluación de buenas practicas.</t>
  </si>
  <si>
    <t>Capitulo de la guía.</t>
  </si>
  <si>
    <t>Borrador de guía.</t>
  </si>
  <si>
    <t>Solicitud de diagramación.</t>
  </si>
  <si>
    <t>Guía firmada por el ministro.</t>
  </si>
  <si>
    <t>2. Elaborar informe anual coordinadores del proyecto.</t>
  </si>
  <si>
    <t>9. Estudio sobre Redes de torres de medición horaria potencial eólico-solar.</t>
  </si>
  <si>
    <t>Desarrollada  la estrategia nacional de movilidad eléctrica.</t>
  </si>
  <si>
    <t>5. Elaborar Código.</t>
  </si>
  <si>
    <t>2. Gestión sostenible de cierre de minas.</t>
  </si>
  <si>
    <r>
      <rPr>
        <b/>
        <sz val="12"/>
        <color theme="1"/>
        <rFont val="Arial"/>
        <family val="2"/>
      </rPr>
      <t xml:space="preserve">Presup. Total: </t>
    </r>
    <r>
      <rPr>
        <sz val="12"/>
        <color theme="1"/>
        <rFont val="Arial"/>
        <family val="2"/>
      </rPr>
      <t xml:space="preserve">
RD$4,849,500.00
</t>
    </r>
    <r>
      <rPr>
        <b/>
        <sz val="12"/>
        <color theme="1"/>
        <rFont val="Arial"/>
        <family val="2"/>
      </rPr>
      <t xml:space="preserve">Recursos MEM: </t>
    </r>
    <r>
      <rPr>
        <sz val="12"/>
        <color theme="1"/>
        <rFont val="Arial"/>
        <family val="2"/>
      </rPr>
      <t xml:space="preserve">
RD$149,500.00
</t>
    </r>
    <r>
      <rPr>
        <b/>
        <sz val="12"/>
        <color theme="1"/>
        <rFont val="Arial"/>
        <family val="2"/>
      </rPr>
      <t xml:space="preserve">Cooperación Internacional:
</t>
    </r>
    <r>
      <rPr>
        <sz val="12"/>
        <color theme="1"/>
        <rFont val="Arial"/>
        <family val="2"/>
      </rPr>
      <t>RD$4,700,000.00</t>
    </r>
  </si>
  <si>
    <r>
      <rPr>
        <b/>
        <sz val="12"/>
        <color theme="1"/>
        <rFont val="Arial"/>
        <family val="2"/>
      </rPr>
      <t xml:space="preserve">Presup. Total: </t>
    </r>
    <r>
      <rPr>
        <sz val="12"/>
        <color theme="1"/>
        <rFont val="Arial"/>
        <family val="2"/>
      </rPr>
      <t xml:space="preserve">
RD$4,994,500.00
</t>
    </r>
    <r>
      <rPr>
        <b/>
        <sz val="12"/>
        <color theme="1"/>
        <rFont val="Arial"/>
        <family val="2"/>
      </rPr>
      <t xml:space="preserve">Recursos MEM: </t>
    </r>
    <r>
      <rPr>
        <sz val="12"/>
        <color theme="1"/>
        <rFont val="Arial"/>
        <family val="2"/>
      </rPr>
      <t xml:space="preserve">
RD$294,500.00</t>
    </r>
    <r>
      <rPr>
        <b/>
        <sz val="12"/>
        <color theme="1"/>
        <rFont val="Arial"/>
        <family val="2"/>
      </rPr>
      <t xml:space="preserve">
Cooperación Internacional:</t>
    </r>
    <r>
      <rPr>
        <sz val="12"/>
        <color theme="1"/>
        <rFont val="Arial"/>
        <family val="2"/>
      </rPr>
      <t xml:space="preserve">
RD$4,700,000.00</t>
    </r>
  </si>
  <si>
    <r>
      <rPr>
        <b/>
        <sz val="12"/>
        <rFont val="Arial"/>
        <family val="2"/>
      </rPr>
      <t>Presup. Total:</t>
    </r>
    <r>
      <rPr>
        <sz val="12"/>
        <rFont val="Arial"/>
        <family val="2"/>
      </rPr>
      <t xml:space="preserve">
RD$18,460,500.00
</t>
    </r>
    <r>
      <rPr>
        <b/>
        <sz val="12"/>
        <rFont val="Arial"/>
        <family val="2"/>
      </rPr>
      <t xml:space="preserve">Recursos MEM: </t>
    </r>
    <r>
      <rPr>
        <sz val="12"/>
        <rFont val="Arial"/>
        <family val="2"/>
      </rPr>
      <t xml:space="preserve">
RD$460,500.00
</t>
    </r>
    <r>
      <rPr>
        <b/>
        <sz val="12"/>
        <rFont val="Arial"/>
        <family val="2"/>
      </rPr>
      <t>Cooperación Internacional:</t>
    </r>
    <r>
      <rPr>
        <sz val="12"/>
        <rFont val="Arial"/>
        <family val="2"/>
      </rPr>
      <t xml:space="preserve">
RD$18,000,000.00</t>
    </r>
  </si>
  <si>
    <r>
      <rPr>
        <b/>
        <sz val="12"/>
        <rFont val="Arial"/>
        <family val="2"/>
      </rPr>
      <t xml:space="preserve">Presup. Total:
</t>
    </r>
    <r>
      <rPr>
        <sz val="12"/>
        <rFont val="Arial"/>
        <family val="2"/>
      </rPr>
      <t>RD$20,857,700.00</t>
    </r>
    <r>
      <rPr>
        <b/>
        <sz val="12"/>
        <rFont val="Arial"/>
        <family val="2"/>
      </rPr>
      <t xml:space="preserve">
Recursos MEM: </t>
    </r>
    <r>
      <rPr>
        <sz val="12"/>
        <rFont val="Arial"/>
        <family val="2"/>
      </rPr>
      <t xml:space="preserve">
RD$1,657,700.00
</t>
    </r>
    <r>
      <rPr>
        <b/>
        <sz val="12"/>
        <rFont val="Arial"/>
        <family val="2"/>
      </rPr>
      <t>Cooperación Internacional:</t>
    </r>
    <r>
      <rPr>
        <sz val="12"/>
        <rFont val="Arial"/>
        <family val="2"/>
      </rPr>
      <t xml:space="preserve">
RD$19,200,000.00</t>
    </r>
  </si>
  <si>
    <r>
      <rPr>
        <b/>
        <sz val="12"/>
        <rFont val="Arial"/>
        <family val="2"/>
      </rPr>
      <t>Presup. Total:</t>
    </r>
    <r>
      <rPr>
        <sz val="12"/>
        <rFont val="Arial"/>
        <family val="2"/>
      </rPr>
      <t xml:space="preserve">
RD$2,873,300.00
</t>
    </r>
    <r>
      <rPr>
        <b/>
        <sz val="12"/>
        <rFont val="Arial"/>
        <family val="2"/>
      </rPr>
      <t xml:space="preserve">Recursos MEM: </t>
    </r>
    <r>
      <rPr>
        <sz val="12"/>
        <rFont val="Arial"/>
        <family val="2"/>
      </rPr>
      <t xml:space="preserve">
RD$473,300.00
</t>
    </r>
    <r>
      <rPr>
        <b/>
        <sz val="12"/>
        <rFont val="Arial"/>
        <family val="2"/>
      </rPr>
      <t xml:space="preserve">Cooperación Internacional:
</t>
    </r>
    <r>
      <rPr>
        <sz val="12"/>
        <rFont val="Arial"/>
        <family val="2"/>
      </rPr>
      <t>RD$2,400,000.00</t>
    </r>
  </si>
  <si>
    <r>
      <rPr>
        <b/>
        <sz val="12"/>
        <color theme="1"/>
        <rFont val="Arial"/>
        <family val="2"/>
      </rPr>
      <t xml:space="preserve">Presup. Total: </t>
    </r>
    <r>
      <rPr>
        <sz val="12"/>
        <color theme="1"/>
        <rFont val="Arial"/>
        <family val="2"/>
      </rPr>
      <t xml:space="preserve">
RD$11,686,900.00
</t>
    </r>
    <r>
      <rPr>
        <b/>
        <sz val="12"/>
        <color theme="1"/>
        <rFont val="Arial"/>
        <family val="2"/>
      </rPr>
      <t xml:space="preserve">Recursos MEM: </t>
    </r>
    <r>
      <rPr>
        <sz val="12"/>
        <color theme="1"/>
        <rFont val="Arial"/>
        <family val="2"/>
      </rPr>
      <t xml:space="preserve">
RD$0.00
</t>
    </r>
    <r>
      <rPr>
        <b/>
        <sz val="12"/>
        <color theme="1"/>
        <rFont val="Arial"/>
        <family val="2"/>
      </rPr>
      <t>Cooperación Internacional:</t>
    </r>
    <r>
      <rPr>
        <sz val="12"/>
        <color theme="1"/>
        <rFont val="Arial"/>
        <family val="2"/>
      </rPr>
      <t xml:space="preserve">
RD$11,686,900.00</t>
    </r>
  </si>
  <si>
    <r>
      <rPr>
        <b/>
        <sz val="12"/>
        <color theme="1"/>
        <rFont val="Arial"/>
        <family val="2"/>
      </rPr>
      <t xml:space="preserve">Presup. Total:
</t>
    </r>
    <r>
      <rPr>
        <sz val="12"/>
        <color theme="1"/>
        <rFont val="Arial"/>
        <family val="2"/>
      </rPr>
      <t xml:space="preserve">RD$3,837,350.00
</t>
    </r>
    <r>
      <rPr>
        <b/>
        <sz val="12"/>
        <color theme="1"/>
        <rFont val="Arial"/>
        <family val="2"/>
      </rPr>
      <t xml:space="preserve">Recursos MEM: </t>
    </r>
    <r>
      <rPr>
        <sz val="12"/>
        <color theme="1"/>
        <rFont val="Arial"/>
        <family val="2"/>
      </rPr>
      <t xml:space="preserve">
RD$547,350.00
</t>
    </r>
    <r>
      <rPr>
        <b/>
        <sz val="12"/>
        <color theme="1"/>
        <rFont val="Arial"/>
        <family val="2"/>
      </rPr>
      <t>Cooperación Internacional</t>
    </r>
    <r>
      <rPr>
        <sz val="12"/>
        <color theme="1"/>
        <rFont val="Arial"/>
        <family val="2"/>
      </rPr>
      <t>:
RD$3,290,000.00</t>
    </r>
  </si>
  <si>
    <r>
      <rPr>
        <b/>
        <sz val="12"/>
        <rFont val="Arial"/>
        <family val="2"/>
      </rPr>
      <t xml:space="preserve">Presup. Total:
</t>
    </r>
    <r>
      <rPr>
        <sz val="12"/>
        <rFont val="Arial"/>
        <family val="2"/>
      </rPr>
      <t>RD$1,448,800.00</t>
    </r>
    <r>
      <rPr>
        <b/>
        <sz val="12"/>
        <rFont val="Arial"/>
        <family val="2"/>
      </rPr>
      <t xml:space="preserve">
Recursos MEM: </t>
    </r>
    <r>
      <rPr>
        <sz val="12"/>
        <rFont val="Arial"/>
        <family val="2"/>
      </rPr>
      <t xml:space="preserve">
RD$448,800.00
</t>
    </r>
    <r>
      <rPr>
        <b/>
        <sz val="12"/>
        <rFont val="Arial"/>
        <family val="2"/>
      </rPr>
      <t>Cooperación Internacional:</t>
    </r>
    <r>
      <rPr>
        <sz val="12"/>
        <rFont val="Arial"/>
        <family val="2"/>
      </rPr>
      <t xml:space="preserve">
RD$1,000,000.00</t>
    </r>
  </si>
  <si>
    <r>
      <rPr>
        <b/>
        <sz val="12"/>
        <rFont val="Arial"/>
        <family val="2"/>
      </rPr>
      <t xml:space="preserve">Presup. Total:
</t>
    </r>
    <r>
      <rPr>
        <sz val="12"/>
        <rFont val="Arial"/>
        <family val="2"/>
      </rPr>
      <t>RD$585,503.16</t>
    </r>
    <r>
      <rPr>
        <b/>
        <sz val="12"/>
        <rFont val="Arial"/>
        <family val="2"/>
      </rPr>
      <t xml:space="preserve">
Recursos MEM:</t>
    </r>
    <r>
      <rPr>
        <sz val="12"/>
        <rFont val="Arial"/>
        <family val="2"/>
      </rPr>
      <t xml:space="preserve">
RD$87,745.00
</t>
    </r>
    <r>
      <rPr>
        <b/>
        <sz val="12"/>
        <rFont val="Arial"/>
        <family val="2"/>
      </rPr>
      <t>Cooperación Internacional:</t>
    </r>
    <r>
      <rPr>
        <sz val="12"/>
        <rFont val="Arial"/>
        <family val="2"/>
      </rPr>
      <t xml:space="preserve">
RD$497,758.16</t>
    </r>
  </si>
  <si>
    <r>
      <t xml:space="preserve">
</t>
    </r>
    <r>
      <rPr>
        <b/>
        <sz val="12"/>
        <rFont val="Helvetica"/>
        <family val="2"/>
      </rPr>
      <t>Presup. Total:</t>
    </r>
    <r>
      <rPr>
        <sz val="12"/>
        <rFont val="Helvetica"/>
        <family val="2"/>
      </rPr>
      <t xml:space="preserve">
RD$1,610,440.00
</t>
    </r>
    <r>
      <rPr>
        <b/>
        <sz val="12"/>
        <rFont val="Helvetica"/>
        <family val="2"/>
      </rPr>
      <t>Recursos MEM:</t>
    </r>
    <r>
      <rPr>
        <sz val="12"/>
        <rFont val="Helvetica"/>
        <family val="2"/>
      </rPr>
      <t xml:space="preserve">
RD$570,440.00
</t>
    </r>
    <r>
      <rPr>
        <b/>
        <sz val="12"/>
        <rFont val="Helvetica"/>
        <family val="2"/>
      </rPr>
      <t xml:space="preserve">Cooperación Internacional:
</t>
    </r>
    <r>
      <rPr>
        <sz val="12"/>
        <rFont val="Helvetica"/>
        <family val="2"/>
      </rPr>
      <t>RD$1,040,000.00</t>
    </r>
  </si>
  <si>
    <r>
      <t xml:space="preserve">
</t>
    </r>
    <r>
      <rPr>
        <b/>
        <sz val="12"/>
        <rFont val="Helvetica"/>
        <family val="2"/>
      </rPr>
      <t>Presup. Total:</t>
    </r>
    <r>
      <rPr>
        <sz val="12"/>
        <rFont val="Helvetica"/>
        <family val="2"/>
      </rPr>
      <t xml:space="preserve">
RD$354,128.16
</t>
    </r>
    <r>
      <rPr>
        <b/>
        <sz val="12"/>
        <rFont val="Helvetica"/>
        <family val="2"/>
      </rPr>
      <t xml:space="preserve">Recursos MEM:
</t>
    </r>
    <r>
      <rPr>
        <sz val="12"/>
        <rFont val="Helvetica"/>
        <family val="2"/>
      </rPr>
      <t xml:space="preserve">RD$245,195.00
</t>
    </r>
    <r>
      <rPr>
        <b/>
        <sz val="12"/>
        <rFont val="Helvetica"/>
        <family val="2"/>
      </rPr>
      <t>Cooperación Internacional:</t>
    </r>
    <r>
      <rPr>
        <sz val="12"/>
        <rFont val="Helvetica"/>
        <family val="2"/>
      </rPr>
      <t xml:space="preserve">
RD$108,933.16</t>
    </r>
  </si>
  <si>
    <r>
      <rPr>
        <b/>
        <sz val="12"/>
        <color theme="1"/>
        <rFont val="Arial"/>
        <family val="2"/>
      </rPr>
      <t>Presup. Total:</t>
    </r>
    <r>
      <rPr>
        <sz val="12"/>
        <color theme="1"/>
        <rFont val="Arial"/>
        <family val="2"/>
      </rPr>
      <t xml:space="preserve">
RD$11,641,535.00
</t>
    </r>
    <r>
      <rPr>
        <b/>
        <sz val="12"/>
        <color theme="1"/>
        <rFont val="Arial"/>
        <family val="2"/>
      </rPr>
      <t>Recursos MEM:</t>
    </r>
    <r>
      <rPr>
        <sz val="12"/>
        <color theme="1"/>
        <rFont val="Arial"/>
        <family val="2"/>
      </rPr>
      <t xml:space="preserve">
RD$3,258,670.00
</t>
    </r>
    <r>
      <rPr>
        <b/>
        <sz val="12"/>
        <color theme="1"/>
        <rFont val="Arial"/>
        <family val="2"/>
      </rPr>
      <t>Cooperación Internacional:</t>
    </r>
    <r>
      <rPr>
        <sz val="12"/>
        <color theme="1"/>
        <rFont val="Arial"/>
        <family val="2"/>
      </rPr>
      <t xml:space="preserve">
RD$8,382,865.00</t>
    </r>
  </si>
  <si>
    <r>
      <rPr>
        <b/>
        <sz val="12"/>
        <rFont val="Arial"/>
        <family val="2"/>
      </rPr>
      <t xml:space="preserve">Cont… </t>
    </r>
    <r>
      <rPr>
        <sz val="12"/>
        <rFont val="Arial"/>
        <family val="2"/>
      </rPr>
      <t>2. Estructuta Orgánica y Funcional completa del MEMRD. (Nueva Resolución de aprobación).</t>
    </r>
  </si>
  <si>
    <r>
      <rPr>
        <b/>
        <sz val="12"/>
        <rFont val="Arial"/>
        <family val="2"/>
      </rPr>
      <t>Cont…</t>
    </r>
    <r>
      <rPr>
        <sz val="12"/>
        <rFont val="Arial"/>
        <family val="2"/>
      </rPr>
      <t xml:space="preserve"> 9. Medición del nivel de satisfacción de clientes externos.</t>
    </r>
  </si>
  <si>
    <r>
      <rPr>
        <b/>
        <sz val="12"/>
        <rFont val="Arial"/>
        <family val="2"/>
      </rPr>
      <t>Cont…</t>
    </r>
    <r>
      <rPr>
        <sz val="12"/>
        <rFont val="Arial"/>
        <family val="2"/>
      </rPr>
      <t xml:space="preserve"> 11. Medición del nivel de satisfacción con el almuerzo servido.</t>
    </r>
  </si>
  <si>
    <r>
      <rPr>
        <b/>
        <sz val="12"/>
        <color theme="1"/>
        <rFont val="Arial"/>
        <family val="2"/>
      </rPr>
      <t xml:space="preserve">Cont… </t>
    </r>
    <r>
      <rPr>
        <sz val="12"/>
        <color theme="1"/>
        <rFont val="Arial"/>
        <family val="2"/>
      </rPr>
      <t>12. Medición del nivel de satisfacción con el almuerzo servido.</t>
    </r>
  </si>
  <si>
    <r>
      <rPr>
        <b/>
        <sz val="12"/>
        <color theme="1"/>
        <rFont val="Arial"/>
        <family val="2"/>
      </rPr>
      <t>Cont..</t>
    </r>
    <r>
      <rPr>
        <sz val="12"/>
        <color theme="1"/>
        <rFont val="Arial"/>
        <family val="2"/>
      </rPr>
      <t>. 14. Elaboración de manual de Procedimientos en Unidades Estratégicas y de Apoyo.</t>
    </r>
  </si>
  <si>
    <r>
      <rPr>
        <b/>
        <sz val="12"/>
        <rFont val="Arial"/>
        <family val="2"/>
      </rPr>
      <t xml:space="preserve">Presup. Total:
</t>
    </r>
    <r>
      <rPr>
        <sz val="12"/>
        <rFont val="Arial"/>
        <family val="2"/>
      </rPr>
      <t>RD$7,800,000.00</t>
    </r>
    <r>
      <rPr>
        <b/>
        <sz val="12"/>
        <rFont val="Arial"/>
        <family val="2"/>
      </rPr>
      <t xml:space="preserve">
Recursos MEM:</t>
    </r>
    <r>
      <rPr>
        <sz val="12"/>
        <rFont val="Arial"/>
        <family val="2"/>
      </rPr>
      <t xml:space="preserve">
RD$0.00
</t>
    </r>
    <r>
      <rPr>
        <b/>
        <sz val="12"/>
        <rFont val="Arial"/>
        <family val="2"/>
      </rPr>
      <t>Cooperación Internacional:</t>
    </r>
    <r>
      <rPr>
        <sz val="12"/>
        <rFont val="Arial"/>
        <family val="2"/>
      </rPr>
      <t xml:space="preserve">
RD$7,800,000.00</t>
    </r>
  </si>
  <si>
    <r>
      <rPr>
        <b/>
        <sz val="12"/>
        <rFont val="Arial"/>
        <family val="2"/>
      </rPr>
      <t xml:space="preserve">Presup. Total:
</t>
    </r>
    <r>
      <rPr>
        <sz val="12"/>
        <rFont val="Arial"/>
        <family val="2"/>
      </rPr>
      <t>RD$5,200,000.00</t>
    </r>
    <r>
      <rPr>
        <b/>
        <sz val="12"/>
        <rFont val="Arial"/>
        <family val="2"/>
      </rPr>
      <t xml:space="preserve">
Recursos MEM:</t>
    </r>
    <r>
      <rPr>
        <sz val="12"/>
        <rFont val="Arial"/>
        <family val="2"/>
      </rPr>
      <t xml:space="preserve">
RD$0.00
</t>
    </r>
    <r>
      <rPr>
        <b/>
        <sz val="12"/>
        <rFont val="Arial"/>
        <family val="2"/>
      </rPr>
      <t>Cooperación Internacional:</t>
    </r>
    <r>
      <rPr>
        <sz val="12"/>
        <rFont val="Arial"/>
        <family val="2"/>
      </rPr>
      <t xml:space="preserve">
RD$5,200,000.00</t>
    </r>
  </si>
  <si>
    <r>
      <rPr>
        <b/>
        <sz val="12"/>
        <rFont val="Arial"/>
        <family val="2"/>
      </rPr>
      <t>Presup. Total:</t>
    </r>
    <r>
      <rPr>
        <sz val="12"/>
        <rFont val="Arial"/>
        <family val="2"/>
      </rPr>
      <t xml:space="preserve">
RD$7,800,000.00
</t>
    </r>
    <r>
      <rPr>
        <b/>
        <sz val="12"/>
        <rFont val="Arial"/>
        <family val="2"/>
      </rPr>
      <t>Recursos MEM:</t>
    </r>
    <r>
      <rPr>
        <sz val="12"/>
        <rFont val="Arial"/>
        <family val="2"/>
      </rPr>
      <t xml:space="preserve">
RD$0.00
</t>
    </r>
    <r>
      <rPr>
        <b/>
        <sz val="12"/>
        <rFont val="Arial"/>
        <family val="2"/>
      </rPr>
      <t>Cooperación Internacional:</t>
    </r>
    <r>
      <rPr>
        <sz val="12"/>
        <rFont val="Arial"/>
        <family val="2"/>
      </rPr>
      <t xml:space="preserve">
RD$7,800,000.00</t>
    </r>
  </si>
  <si>
    <r>
      <rPr>
        <b/>
        <sz val="12"/>
        <color theme="1"/>
        <rFont val="Arial"/>
        <family val="2"/>
      </rPr>
      <t>Cont…</t>
    </r>
    <r>
      <rPr>
        <sz val="12"/>
        <color theme="1"/>
        <rFont val="Arial"/>
        <family val="2"/>
      </rPr>
      <t xml:space="preserve"> 17. Apoyo en la formulación del Plan Minero Nacional (Fase 1).</t>
    </r>
  </si>
  <si>
    <r>
      <rPr>
        <b/>
        <sz val="12"/>
        <color theme="1"/>
        <rFont val="Arial"/>
        <family val="2"/>
      </rPr>
      <t xml:space="preserve">Cont… </t>
    </r>
    <r>
      <rPr>
        <sz val="12"/>
        <color theme="1"/>
        <rFont val="Arial"/>
        <family val="2"/>
      </rPr>
      <t>21. Elaboración del Plan Operativo Anual (POA)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</si>
</sst>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D$&quot;* #,##0.00_-;\-&quot;RD$&quot;* #,##0.00_-;_-&quot;RD$&quot;* &quot;-&quot;??_-;_-@_-"/>
    <numFmt numFmtId="164" formatCode="&quot;RD$&quot;#,##0.00"/>
    <numFmt numFmtId="165" formatCode="[$RD$-1C0A]#,##0.00;\-[$RD$-1C0A]#,##0.00"/>
    <numFmt numFmtId="166" formatCode="0;[Red]0"/>
  </numFmts>
  <fonts count="38"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rgb="FFFF0000"/>
      <name val="Arial"/>
      <family val="2"/>
    </font>
    <font>
      <sz val="12"/>
      <name val="Arial"/>
      <family val="2"/>
    </font>
    <font>
      <b/>
      <sz val="12"/>
      <color rgb="FFC00000"/>
      <name val="Arial"/>
      <family val="2"/>
    </font>
    <font>
      <b/>
      <sz val="12"/>
      <color theme="0"/>
      <name val="Arial"/>
      <family val="2"/>
    </font>
    <font>
      <sz val="12"/>
      <color rgb="FF000000"/>
      <name val="Arial"/>
      <family val="2"/>
    </font>
    <font>
      <sz val="12"/>
      <color rgb="FFC00000"/>
      <name val="Arial"/>
      <family val="2"/>
    </font>
    <font>
      <sz val="12"/>
      <color indexed="8"/>
      <name val="Arial"/>
      <family val="2"/>
    </font>
    <font>
      <b/>
      <u/>
      <sz val="12"/>
      <name val="Arial"/>
      <family val="2"/>
    </font>
    <font>
      <b/>
      <sz val="12"/>
      <color theme="1"/>
      <name val="Arial"/>
      <family val="2"/>
    </font>
    <font>
      <sz val="11"/>
      <name val="Arial"/>
      <family val="2"/>
    </font>
    <font>
      <sz val="12"/>
      <name val="Helvetica"/>
      <family val="2"/>
    </font>
    <font>
      <sz val="12"/>
      <color rgb="FF000000"/>
      <name val="Helvetica"/>
      <family val="2"/>
    </font>
    <font>
      <sz val="12"/>
      <color theme="1"/>
      <name val="Helvetica"/>
      <family val="2"/>
    </font>
    <font>
      <sz val="11"/>
      <name val="Helvetica"/>
      <family val="2"/>
    </font>
    <font>
      <b/>
      <sz val="11"/>
      <name val="Helvetica"/>
      <family val="2"/>
    </font>
    <font>
      <sz val="12"/>
      <color rgb="FFFF0000"/>
      <name val="Arial"/>
      <family val="2"/>
    </font>
    <font>
      <sz val="11"/>
      <color theme="1"/>
      <name val="Arial"/>
      <family val="2"/>
    </font>
    <font>
      <b/>
      <sz val="11"/>
      <name val="Arial"/>
      <family val="2"/>
    </font>
    <font>
      <b/>
      <sz val="12"/>
      <name val="Helvetica"/>
      <family val="2"/>
    </font>
    <font>
      <b/>
      <sz val="12"/>
      <color rgb="FFFF0000"/>
      <name val="Helvetica"/>
      <family val="2"/>
    </font>
    <font>
      <b/>
      <sz val="12"/>
      <color rgb="FFC00000"/>
      <name val="Helvetica"/>
      <family val="2"/>
    </font>
    <font>
      <b/>
      <sz val="12"/>
      <color theme="0"/>
      <name val="Helvetica"/>
      <family val="2"/>
    </font>
    <font>
      <b/>
      <sz val="12"/>
      <color theme="1"/>
      <name val="Helvetica"/>
      <family val="2"/>
    </font>
    <font>
      <b/>
      <sz val="9"/>
      <color indexed="81"/>
      <name val="Tahoma"/>
      <family val="2"/>
    </font>
    <font>
      <sz val="9"/>
      <color indexed="81"/>
      <name val="Tahoma"/>
      <family val="2"/>
    </font>
    <font>
      <b/>
      <sz val="12"/>
      <color indexed="10"/>
      <name val="Arial"/>
      <family val="2"/>
    </font>
    <font>
      <b/>
      <u/>
      <sz val="12"/>
      <color theme="1"/>
      <name val="Helvetica"/>
      <family val="2"/>
    </font>
    <font>
      <sz val="12"/>
      <color theme="1"/>
      <name val="Calibri"/>
      <family val="2"/>
      <scheme val="minor"/>
    </font>
    <font>
      <sz val="11"/>
      <color theme="1"/>
      <name val="Helvetica"/>
      <family val="2"/>
    </font>
    <font>
      <sz val="9"/>
      <color indexed="81"/>
      <name val="Tahoma"/>
      <charset val="1"/>
    </font>
    <font>
      <b/>
      <sz val="9"/>
      <color indexed="81"/>
      <name val="Tahoma"/>
      <charset val="1"/>
    </font>
    <font>
      <strike/>
      <sz val="12"/>
      <name val="Arial"/>
      <family val="2"/>
    </font>
    <font>
      <sz val="10"/>
      <name val="Arial"/>
      <family val="2"/>
    </font>
    <font>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570">
    <xf numFmtId="0" fontId="0" fillId="0" borderId="0" xfId="0"/>
    <xf numFmtId="0" fontId="3" fillId="2" borderId="0" xfId="0" applyFont="1" applyFill="1" applyAlignment="1" applyProtection="1">
      <alignment horizontal="left" vertical="center" wrapText="1"/>
    </xf>
    <xf numFmtId="0" fontId="7" fillId="5" borderId="1"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9" fontId="8" fillId="0" borderId="6"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1" fontId="5" fillId="0" borderId="1" xfId="0" applyNumberFormat="1" applyFont="1" applyFill="1" applyBorder="1" applyAlignment="1" applyProtection="1">
      <alignment horizontal="center" vertical="center" wrapText="1"/>
    </xf>
    <xf numFmtId="4" fontId="2" fillId="0" borderId="1" xfId="0" applyNumberFormat="1" applyFont="1" applyFill="1" applyBorder="1" applyAlignment="1" applyProtection="1">
      <alignment horizontal="right" vertical="center" wrapText="1"/>
    </xf>
    <xf numFmtId="4" fontId="7" fillId="6" borderId="1" xfId="0" applyNumberFormat="1" applyFont="1" applyFill="1" applyBorder="1" applyAlignment="1" applyProtection="1">
      <alignment horizontal="right" vertical="center" wrapText="1"/>
    </xf>
    <xf numFmtId="0" fontId="2" fillId="2" borderId="0" xfId="0" applyFont="1" applyFill="1" applyAlignment="1" applyProtection="1">
      <alignment horizontal="left" vertical="center" wrapText="1"/>
    </xf>
    <xf numFmtId="0" fontId="2"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0" xfId="0" applyFont="1" applyFill="1" applyAlignment="1" applyProtection="1">
      <alignment horizontal="left"/>
    </xf>
    <xf numFmtId="0" fontId="3" fillId="2" borderId="0" xfId="0" applyFont="1" applyFill="1" applyAlignment="1" applyProtection="1">
      <alignment horizontal="center"/>
    </xf>
    <xf numFmtId="1" fontId="3" fillId="2" borderId="0" xfId="0" applyNumberFormat="1" applyFont="1" applyFill="1" applyAlignment="1" applyProtection="1">
      <alignment horizontal="center"/>
    </xf>
    <xf numFmtId="0" fontId="3" fillId="2" borderId="0" xfId="0" applyFont="1" applyFill="1" applyBorder="1" applyAlignment="1" applyProtection="1">
      <alignment horizontal="left"/>
    </xf>
    <xf numFmtId="0" fontId="3" fillId="2" borderId="0" xfId="0" applyFont="1" applyFill="1" applyBorder="1" applyAlignment="1" applyProtection="1">
      <alignment horizontal="center"/>
    </xf>
    <xf numFmtId="1" fontId="5" fillId="0" borderId="6"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2" borderId="0" xfId="0" applyFont="1" applyFill="1" applyBorder="1" applyAlignment="1" applyProtection="1">
      <alignment vertical="center" wrapText="1"/>
    </xf>
    <xf numFmtId="0" fontId="5" fillId="0" borderId="6"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5" fillId="0" borderId="1" xfId="0" applyFont="1" applyFill="1" applyBorder="1" applyAlignment="1" applyProtection="1">
      <alignment vertical="center" wrapText="1"/>
    </xf>
    <xf numFmtId="1" fontId="5" fillId="0" borderId="1" xfId="1"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1" fontId="8" fillId="0" borderId="1" xfId="1"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0" xfId="0" applyFont="1" applyFill="1" applyAlignment="1" applyProtection="1">
      <alignment horizontal="left" vertical="center" wrapText="1"/>
    </xf>
    <xf numFmtId="0" fontId="8" fillId="0" borderId="1" xfId="0" applyFont="1" applyFill="1" applyBorder="1" applyAlignment="1" applyProtection="1">
      <alignment horizontal="center" vertical="center" wrapText="1"/>
    </xf>
    <xf numFmtId="0" fontId="3" fillId="0" borderId="5" xfId="0" applyFont="1" applyFill="1" applyBorder="1" applyAlignment="1" applyProtection="1">
      <alignment horizontal="left" vertical="center" wrapText="1"/>
    </xf>
    <xf numFmtId="164" fontId="3" fillId="2" borderId="0" xfId="0" applyNumberFormat="1" applyFont="1" applyFill="1" applyAlignment="1" applyProtection="1">
      <alignment horizontal="left" vertical="center" wrapText="1"/>
    </xf>
    <xf numFmtId="0" fontId="3" fillId="2" borderId="7" xfId="0" applyFont="1" applyFill="1" applyBorder="1" applyAlignment="1" applyProtection="1">
      <alignment vertical="center" wrapText="1"/>
    </xf>
    <xf numFmtId="164" fontId="5" fillId="3" borderId="1" xfId="0" applyNumberFormat="1" applyFont="1" applyFill="1" applyBorder="1" applyAlignment="1" applyProtection="1">
      <alignment horizontal="center" vertical="center" wrapText="1"/>
    </xf>
    <xf numFmtId="9" fontId="3" fillId="0" borderId="5" xfId="0" applyNumberFormat="1" applyFont="1" applyFill="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9" fontId="3" fillId="0" borderId="9" xfId="0" applyNumberFormat="1"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7" fillId="6"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1" fontId="3"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9" fontId="5" fillId="0" borderId="1" xfId="0" applyNumberFormat="1" applyFont="1" applyFill="1" applyBorder="1" applyAlignment="1" applyProtection="1">
      <alignment horizontal="left" vertical="center" wrapText="1"/>
    </xf>
    <xf numFmtId="9" fontId="5" fillId="0" borderId="1" xfId="0" applyNumberFormat="1" applyFont="1" applyFill="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4" fontId="3" fillId="0" borderId="1" xfId="0" applyNumberFormat="1"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1" fontId="3" fillId="0" borderId="5"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9" fontId="3" fillId="0" borderId="1" xfId="0" applyNumberFormat="1" applyFont="1" applyFill="1" applyBorder="1" applyAlignment="1" applyProtection="1">
      <alignment horizontal="left" vertical="center" wrapText="1"/>
    </xf>
    <xf numFmtId="9" fontId="8" fillId="0" borderId="1" xfId="0" applyNumberFormat="1" applyFont="1" applyFill="1" applyBorder="1" applyAlignment="1" applyProtection="1">
      <alignment horizontal="left" vertical="center" wrapText="1"/>
    </xf>
    <xf numFmtId="0" fontId="5" fillId="2" borderId="0" xfId="0"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9" fontId="3" fillId="0" borderId="5" xfId="0" applyNumberFormat="1" applyFont="1" applyFill="1" applyBorder="1" applyAlignment="1" applyProtection="1">
      <alignment horizontal="left" vertical="center" wrapText="1"/>
    </xf>
    <xf numFmtId="164" fontId="2" fillId="3" borderId="1" xfId="0" applyNumberFormat="1" applyFont="1" applyFill="1" applyBorder="1" applyAlignment="1" applyProtection="1">
      <alignment horizontal="right" vertical="center" wrapText="1"/>
    </xf>
    <xf numFmtId="0" fontId="2" fillId="4" borderId="0" xfId="0" applyFont="1" applyFill="1" applyBorder="1" applyAlignment="1" applyProtection="1">
      <alignment vertical="center" wrapText="1"/>
    </xf>
    <xf numFmtId="0" fontId="3" fillId="4" borderId="0" xfId="0" applyFont="1" applyFill="1" applyAlignment="1" applyProtection="1">
      <alignment vertical="center"/>
    </xf>
    <xf numFmtId="0" fontId="3" fillId="2" borderId="7" xfId="0" applyFont="1" applyFill="1" applyBorder="1" applyAlignment="1" applyProtection="1">
      <alignment horizontal="center" vertical="center" wrapText="1"/>
    </xf>
    <xf numFmtId="0" fontId="3" fillId="2" borderId="0" xfId="0" applyFont="1" applyFill="1" applyProtection="1"/>
    <xf numFmtId="0" fontId="3" fillId="4" borderId="0" xfId="0" applyFont="1" applyFill="1" applyAlignment="1" applyProtection="1">
      <alignment horizontal="right"/>
    </xf>
    <xf numFmtId="0" fontId="3" fillId="4" borderId="0" xfId="0" applyFont="1" applyFill="1" applyProtection="1"/>
    <xf numFmtId="164" fontId="12" fillId="2" borderId="0" xfId="0" applyNumberFormat="1" applyFont="1" applyFill="1" applyAlignment="1" applyProtection="1">
      <alignment horizontal="left" vertical="center" wrapText="1"/>
    </xf>
    <xf numFmtId="49" fontId="8" fillId="0" borderId="1" xfId="0" applyNumberFormat="1" applyFont="1" applyFill="1" applyBorder="1" applyAlignment="1" applyProtection="1">
      <alignment horizontal="left" vertical="center" wrapText="1"/>
    </xf>
    <xf numFmtId="9" fontId="8" fillId="0" borderId="1" xfId="1" applyNumberFormat="1" applyFont="1" applyFill="1" applyBorder="1" applyAlignment="1" applyProtection="1">
      <alignment horizontal="center" vertical="center" wrapText="1"/>
    </xf>
    <xf numFmtId="1" fontId="3" fillId="0" borderId="1" xfId="1"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left" vertical="center" wrapText="1"/>
    </xf>
    <xf numFmtId="9" fontId="5" fillId="0" borderId="1" xfId="1" applyNumberFormat="1" applyFont="1" applyFill="1" applyBorder="1" applyAlignment="1" applyProtection="1">
      <alignment horizontal="center" vertical="center" wrapText="1"/>
    </xf>
    <xf numFmtId="0" fontId="3" fillId="2" borderId="1" xfId="0" applyFont="1" applyFill="1" applyBorder="1" applyAlignment="1" applyProtection="1">
      <alignment vertical="center" wrapText="1"/>
    </xf>
    <xf numFmtId="9" fontId="3" fillId="2" borderId="1" xfId="1"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9" fontId="8" fillId="0" borderId="1" xfId="1" applyFont="1" applyFill="1" applyBorder="1" applyAlignment="1" applyProtection="1">
      <alignment horizontal="center" vertical="center" wrapText="1"/>
    </xf>
    <xf numFmtId="49" fontId="13" fillId="0" borderId="1"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9" fontId="5" fillId="2" borderId="1" xfId="1" applyFont="1" applyFill="1" applyBorder="1" applyAlignment="1" applyProtection="1">
      <alignment horizontal="center" vertical="center" wrapText="1"/>
    </xf>
    <xf numFmtId="9" fontId="5" fillId="0" borderId="1" xfId="1" applyFont="1" applyFill="1" applyBorder="1" applyAlignment="1" applyProtection="1">
      <alignment horizontal="center" vertical="center" wrapText="1"/>
    </xf>
    <xf numFmtId="49" fontId="8" fillId="0" borderId="1" xfId="0" applyNumberFormat="1" applyFont="1" applyFill="1" applyBorder="1" applyAlignment="1" applyProtection="1">
      <alignment vertical="center" wrapText="1"/>
    </xf>
    <xf numFmtId="49" fontId="5" fillId="0" borderId="1" xfId="0" applyNumberFormat="1" applyFont="1" applyFill="1" applyBorder="1" applyAlignment="1" applyProtection="1">
      <alignment vertical="center" wrapText="1"/>
    </xf>
    <xf numFmtId="0" fontId="3" fillId="2" borderId="0" xfId="0" applyFont="1" applyFill="1" applyBorder="1" applyAlignment="1" applyProtection="1">
      <alignment vertical="center" wrapText="1"/>
    </xf>
    <xf numFmtId="9" fontId="3" fillId="0" borderId="1" xfId="1" applyFont="1" applyFill="1" applyBorder="1" applyAlignment="1" applyProtection="1">
      <alignment horizontal="center" vertical="center" wrapText="1"/>
    </xf>
    <xf numFmtId="49" fontId="9" fillId="0" borderId="1" xfId="0" applyNumberFormat="1" applyFont="1" applyFill="1" applyBorder="1" applyAlignment="1" applyProtection="1">
      <alignment vertical="center" wrapText="1"/>
    </xf>
    <xf numFmtId="9" fontId="9" fillId="0" borderId="1" xfId="1" applyFont="1" applyFill="1" applyBorder="1" applyAlignment="1" applyProtection="1">
      <alignment horizontal="center" vertical="center" wrapText="1"/>
    </xf>
    <xf numFmtId="49" fontId="9" fillId="0" borderId="1" xfId="0" applyNumberFormat="1" applyFont="1" applyFill="1" applyBorder="1" applyAlignment="1" applyProtection="1">
      <alignment horizontal="left" vertical="center" wrapText="1"/>
    </xf>
    <xf numFmtId="164" fontId="2" fillId="3" borderId="1" xfId="0" applyNumberFormat="1" applyFont="1" applyFill="1" applyBorder="1" applyAlignment="1" applyProtection="1">
      <alignment horizontal="center" vertical="center" wrapText="1"/>
    </xf>
    <xf numFmtId="0" fontId="3" fillId="2" borderId="0" xfId="0" applyFont="1" applyFill="1" applyAlignment="1" applyProtection="1">
      <alignment horizontal="left" vertical="center"/>
    </xf>
    <xf numFmtId="0" fontId="3" fillId="2" borderId="0" xfId="0" applyFont="1" applyFill="1" applyAlignment="1" applyProtection="1">
      <alignment horizontal="center" vertical="center"/>
    </xf>
    <xf numFmtId="1" fontId="3" fillId="2" borderId="0" xfId="0" applyNumberFormat="1" applyFont="1" applyFill="1" applyAlignment="1" applyProtection="1">
      <alignment horizontal="center"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left" vertical="center"/>
    </xf>
    <xf numFmtId="164" fontId="12" fillId="2" borderId="0" xfId="0" applyNumberFormat="1" applyFont="1" applyFill="1" applyAlignment="1" applyProtection="1">
      <alignment horizontal="center" vertical="center" wrapText="1"/>
    </xf>
    <xf numFmtId="1" fontId="8" fillId="0" borderId="1" xfId="0" quotePrefix="1" applyNumberFormat="1" applyFont="1" applyFill="1" applyBorder="1" applyAlignment="1" applyProtection="1">
      <alignment horizontal="center" vertical="center" wrapText="1"/>
    </xf>
    <xf numFmtId="9" fontId="3" fillId="0" borderId="1" xfId="0" quotePrefix="1" applyNumberFormat="1" applyFont="1" applyFill="1" applyBorder="1" applyAlignment="1" applyProtection="1">
      <alignment horizontal="center" vertical="center" wrapText="1"/>
    </xf>
    <xf numFmtId="0" fontId="3" fillId="0" borderId="1" xfId="0" quotePrefix="1" applyFont="1" applyFill="1" applyBorder="1" applyAlignment="1" applyProtection="1">
      <alignment horizontal="center" vertical="center" wrapText="1"/>
    </xf>
    <xf numFmtId="9" fontId="5" fillId="0" borderId="1" xfId="0" quotePrefix="1" applyNumberFormat="1" applyFont="1" applyFill="1" applyBorder="1" applyAlignment="1" applyProtection="1">
      <alignment horizontal="center" vertical="center" wrapText="1"/>
    </xf>
    <xf numFmtId="1" fontId="3" fillId="0" borderId="1" xfId="0" quotePrefix="1" applyNumberFormat="1"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9" fontId="5" fillId="2" borderId="0" xfId="0" applyNumberFormat="1" applyFont="1" applyFill="1" applyBorder="1" applyAlignment="1" applyProtection="1">
      <alignment horizontal="center" vertical="center" wrapText="1"/>
    </xf>
    <xf numFmtId="1" fontId="3" fillId="2" borderId="0"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9" fontId="3" fillId="2" borderId="0" xfId="0" applyNumberFormat="1" applyFont="1" applyFill="1" applyBorder="1" applyAlignment="1" applyProtection="1">
      <alignment horizontal="center" vertical="center" wrapText="1"/>
    </xf>
    <xf numFmtId="0" fontId="3" fillId="2" borderId="0" xfId="0" applyFont="1" applyFill="1" applyBorder="1" applyProtection="1"/>
    <xf numFmtId="9" fontId="5"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9" fontId="8" fillId="2" borderId="0" xfId="0" applyNumberFormat="1" applyFont="1" applyFill="1" applyBorder="1" applyAlignment="1" applyProtection="1">
      <alignment horizontal="center" vertical="center" wrapText="1"/>
    </xf>
    <xf numFmtId="1" fontId="5" fillId="2" borderId="0" xfId="0" applyNumberFormat="1" applyFont="1" applyFill="1" applyBorder="1" applyAlignment="1" applyProtection="1">
      <alignment horizontal="center" vertical="center" wrapText="1"/>
    </xf>
    <xf numFmtId="1" fontId="8" fillId="2" borderId="0"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vertical="center" wrapText="1"/>
    </xf>
    <xf numFmtId="0" fontId="15" fillId="0" borderId="1" xfId="0" applyFont="1" applyFill="1" applyBorder="1" applyAlignment="1" applyProtection="1">
      <alignment horizontal="left" vertical="center" wrapText="1"/>
    </xf>
    <xf numFmtId="9" fontId="15" fillId="2"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1" fontId="14" fillId="0" borderId="1" xfId="0" applyNumberFormat="1" applyFont="1" applyFill="1" applyBorder="1" applyAlignment="1" applyProtection="1">
      <alignment horizontal="center" vertical="center" wrapText="1"/>
    </xf>
    <xf numFmtId="1" fontId="16"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9"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9" fillId="2" borderId="0" xfId="0" applyFont="1" applyFill="1" applyBorder="1" applyAlignment="1" applyProtection="1">
      <alignment vertical="center" wrapText="1"/>
    </xf>
    <xf numFmtId="9" fontId="3" fillId="0" borderId="1" xfId="0" applyNumberFormat="1" applyFont="1" applyFill="1" applyBorder="1" applyAlignment="1" applyProtection="1">
      <alignment vertical="center" wrapText="1"/>
    </xf>
    <xf numFmtId="9" fontId="5" fillId="0" borderId="1" xfId="0" applyNumberFormat="1" applyFont="1" applyFill="1" applyBorder="1" applyAlignment="1" applyProtection="1">
      <alignment vertical="center" wrapText="1"/>
    </xf>
    <xf numFmtId="0" fontId="5" fillId="2" borderId="1" xfId="0" applyFont="1" applyFill="1" applyBorder="1" applyAlignment="1" applyProtection="1">
      <alignment horizontal="center" vertical="center" wrapText="1"/>
    </xf>
    <xf numFmtId="0" fontId="20" fillId="2" borderId="0" xfId="0" applyFont="1" applyFill="1" applyAlignment="1" applyProtection="1">
      <alignment horizontal="left"/>
    </xf>
    <xf numFmtId="0" fontId="20" fillId="2" borderId="0" xfId="0" applyFont="1" applyFill="1" applyAlignment="1" applyProtection="1">
      <alignment horizontal="center"/>
    </xf>
    <xf numFmtId="0" fontId="20" fillId="2" borderId="0" xfId="0" applyFont="1" applyFill="1" applyBorder="1" applyProtection="1"/>
    <xf numFmtId="1" fontId="20" fillId="2" borderId="0" xfId="0" applyNumberFormat="1" applyFont="1" applyFill="1" applyAlignment="1" applyProtection="1">
      <alignment horizontal="center"/>
    </xf>
    <xf numFmtId="1" fontId="20" fillId="2" borderId="0" xfId="0" applyNumberFormat="1" applyFont="1" applyFill="1" applyAlignment="1" applyProtection="1">
      <alignment horizontal="center" vertical="center"/>
    </xf>
    <xf numFmtId="0" fontId="20" fillId="2" borderId="0" xfId="0" applyFont="1" applyFill="1" applyProtection="1"/>
    <xf numFmtId="9" fontId="3" fillId="2" borderId="0" xfId="0" applyNumberFormat="1" applyFont="1" applyFill="1" applyBorder="1" applyAlignment="1" applyProtection="1">
      <alignment vertical="center" wrapText="1"/>
    </xf>
    <xf numFmtId="1" fontId="3" fillId="2" borderId="0" xfId="0" applyNumberFormat="1" applyFont="1" applyFill="1" applyBorder="1" applyAlignment="1" applyProtection="1">
      <alignment vertical="center" wrapText="1"/>
    </xf>
    <xf numFmtId="0" fontId="3" fillId="2" borderId="0" xfId="0" applyFont="1" applyFill="1" applyBorder="1" applyAlignment="1" applyProtection="1">
      <alignment horizontal="center" vertical="top" wrapText="1"/>
    </xf>
    <xf numFmtId="0" fontId="3" fillId="2" borderId="0" xfId="0" applyFont="1" applyFill="1" applyBorder="1" applyAlignment="1" applyProtection="1">
      <alignment vertical="top" wrapText="1"/>
    </xf>
    <xf numFmtId="9" fontId="8" fillId="0" borderId="5" xfId="0" applyNumberFormat="1" applyFont="1" applyFill="1" applyBorder="1" applyAlignment="1" applyProtection="1">
      <alignment horizontal="center" vertical="center" wrapText="1"/>
    </xf>
    <xf numFmtId="0" fontId="3" fillId="0" borderId="5"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9" fillId="2" borderId="0" xfId="0" applyFont="1" applyFill="1" applyBorder="1" applyAlignment="1" applyProtection="1">
      <alignment horizontal="center" vertical="center" wrapText="1"/>
    </xf>
    <xf numFmtId="0" fontId="9" fillId="2" borderId="1" xfId="0" applyFont="1" applyFill="1" applyBorder="1" applyAlignment="1" applyProtection="1">
      <alignment horizontal="left" vertical="center" wrapText="1"/>
    </xf>
    <xf numFmtId="0" fontId="5" fillId="2" borderId="1" xfId="0" applyFont="1" applyFill="1" applyBorder="1" applyAlignment="1" applyProtection="1">
      <alignment vertical="center" wrapText="1"/>
    </xf>
    <xf numFmtId="0" fontId="3" fillId="2" borderId="0" xfId="0" applyFont="1" applyFill="1" applyAlignment="1" applyProtection="1"/>
    <xf numFmtId="1" fontId="3" fillId="2" borderId="0" xfId="0" applyNumberFormat="1" applyFont="1" applyFill="1" applyAlignment="1" applyProtection="1"/>
    <xf numFmtId="0" fontId="3" fillId="2" borderId="0" xfId="0" applyFont="1" applyFill="1" applyBorder="1" applyAlignment="1" applyProtection="1"/>
    <xf numFmtId="0" fontId="3" fillId="0" borderId="1" xfId="0" applyFont="1" applyFill="1" applyBorder="1" applyAlignment="1" applyProtection="1">
      <alignment horizontal="center" vertical="center"/>
    </xf>
    <xf numFmtId="0" fontId="3" fillId="0" borderId="0" xfId="0" applyFont="1" applyFill="1" applyAlignment="1" applyProtection="1">
      <alignment horizontal="center" vertical="center" wrapText="1"/>
    </xf>
    <xf numFmtId="0" fontId="13" fillId="0" borderId="1" xfId="0" applyFont="1" applyFill="1" applyBorder="1" applyAlignment="1" applyProtection="1">
      <alignment vertical="center" wrapText="1"/>
    </xf>
    <xf numFmtId="0" fontId="19" fillId="2" borderId="0" xfId="0" applyFont="1" applyFill="1" applyAlignment="1" applyProtection="1">
      <alignment horizontal="left" vertical="center" wrapText="1"/>
    </xf>
    <xf numFmtId="0" fontId="5" fillId="2" borderId="0" xfId="0" applyFont="1" applyFill="1" applyAlignment="1" applyProtection="1">
      <alignment horizontal="center" vertical="center" wrapText="1"/>
    </xf>
    <xf numFmtId="9" fontId="3" fillId="0" borderId="0" xfId="0" applyNumberFormat="1" applyFont="1" applyFill="1" applyAlignment="1" applyProtection="1">
      <alignment horizontal="left" vertical="center" wrapText="1"/>
    </xf>
    <xf numFmtId="0" fontId="3" fillId="2" borderId="0" xfId="0" applyFont="1" applyFill="1" applyAlignment="1" applyProtection="1">
      <alignment vertical="center"/>
    </xf>
    <xf numFmtId="0" fontId="16" fillId="2" borderId="0" xfId="0" applyFont="1" applyFill="1" applyAlignment="1" applyProtection="1">
      <alignment horizontal="left" vertical="center" wrapText="1"/>
    </xf>
    <xf numFmtId="0" fontId="25" fillId="5" borderId="1" xfId="0" applyFont="1" applyFill="1" applyBorder="1" applyAlignment="1" applyProtection="1">
      <alignment horizontal="center" vertical="center" wrapText="1"/>
    </xf>
    <xf numFmtId="0" fontId="25" fillId="6"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2" borderId="0" xfId="0" applyFont="1" applyFill="1" applyAlignment="1" applyProtection="1">
      <alignment horizontal="center" vertical="center" wrapText="1"/>
    </xf>
    <xf numFmtId="164" fontId="26" fillId="2" borderId="0" xfId="0" applyNumberFormat="1" applyFont="1" applyFill="1" applyAlignment="1" applyProtection="1">
      <alignment horizontal="center" vertical="center" wrapText="1"/>
    </xf>
    <xf numFmtId="9" fontId="16"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2" borderId="0" xfId="0" applyFont="1" applyFill="1" applyBorder="1" applyAlignment="1" applyProtection="1">
      <alignment vertical="center" wrapText="1"/>
    </xf>
    <xf numFmtId="0" fontId="16" fillId="0" borderId="1" xfId="0" applyFont="1" applyFill="1" applyBorder="1" applyAlignment="1" applyProtection="1">
      <alignment vertical="center" wrapText="1"/>
    </xf>
    <xf numFmtId="4" fontId="22" fillId="0" borderId="1" xfId="0" applyNumberFormat="1" applyFont="1" applyFill="1" applyBorder="1" applyAlignment="1" applyProtection="1">
      <alignment horizontal="right" vertical="center" wrapText="1"/>
    </xf>
    <xf numFmtId="4" fontId="25" fillId="6" borderId="1" xfId="0" applyNumberFormat="1" applyFont="1" applyFill="1" applyBorder="1" applyAlignment="1" applyProtection="1">
      <alignment horizontal="right" vertical="center" wrapText="1"/>
    </xf>
    <xf numFmtId="0" fontId="22" fillId="2" borderId="0" xfId="0" applyFont="1" applyFill="1" applyAlignment="1" applyProtection="1">
      <alignment horizontal="left" vertical="center" wrapText="1"/>
    </xf>
    <xf numFmtId="0" fontId="22" fillId="2" borderId="0" xfId="0" applyFont="1" applyFill="1" applyAlignment="1" applyProtection="1">
      <alignment horizontal="center" vertical="center" wrapText="1"/>
    </xf>
    <xf numFmtId="164" fontId="22" fillId="3"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1" fontId="8" fillId="0" borderId="5" xfId="1" applyNumberFormat="1" applyFont="1" applyFill="1" applyBorder="1" applyAlignment="1" applyProtection="1">
      <alignment horizontal="center" vertical="center" wrapText="1"/>
    </xf>
    <xf numFmtId="0" fontId="8" fillId="0" borderId="5" xfId="0" applyFont="1" applyFill="1" applyBorder="1" applyAlignment="1" applyProtection="1">
      <alignment vertical="center" wrapText="1"/>
    </xf>
    <xf numFmtId="0" fontId="7" fillId="2" borderId="0" xfId="0"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wrapText="1"/>
    </xf>
    <xf numFmtId="9" fontId="3" fillId="2" borderId="1" xfId="0" applyNumberFormat="1" applyFont="1" applyFill="1" applyBorder="1" applyAlignment="1" applyProtection="1">
      <alignment horizontal="center" vertical="center" wrapText="1"/>
    </xf>
    <xf numFmtId="1" fontId="14" fillId="0" borderId="1" xfId="1" applyNumberFormat="1" applyFont="1" applyFill="1" applyBorder="1" applyAlignment="1" applyProtection="1">
      <alignment horizontal="center" vertical="center" wrapText="1"/>
    </xf>
    <xf numFmtId="1" fontId="14" fillId="0" borderId="1" xfId="0" applyNumberFormat="1"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9" fontId="16" fillId="2" borderId="0" xfId="0" applyNumberFormat="1" applyFont="1" applyFill="1" applyBorder="1" applyAlignment="1" applyProtection="1">
      <alignment horizontal="center" vertical="center" wrapText="1"/>
    </xf>
    <xf numFmtId="9" fontId="15" fillId="0"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vertical="center" wrapText="1"/>
    </xf>
    <xf numFmtId="3" fontId="14" fillId="0" borderId="1" xfId="1" applyNumberFormat="1"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9" fontId="14" fillId="0" borderId="5"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 xfId="0" applyFont="1" applyFill="1" applyBorder="1" applyAlignment="1" applyProtection="1">
      <alignment horizontal="center" vertical="center" wrapText="1"/>
    </xf>
    <xf numFmtId="9" fontId="16" fillId="2" borderId="0" xfId="0" applyNumberFormat="1" applyFont="1" applyFill="1" applyAlignment="1" applyProtection="1">
      <alignment horizontal="center" vertical="center" wrapText="1"/>
    </xf>
    <xf numFmtId="0" fontId="16" fillId="2" borderId="0" xfId="0" applyFont="1" applyFill="1" applyBorder="1" applyAlignment="1" applyProtection="1">
      <alignment horizontal="left" vertical="center" wrapText="1"/>
    </xf>
    <xf numFmtId="0" fontId="31" fillId="2" borderId="0" xfId="0" applyFont="1" applyFill="1" applyProtection="1"/>
    <xf numFmtId="0" fontId="3" fillId="2" borderId="1" xfId="0" applyFont="1" applyFill="1" applyBorder="1" applyAlignment="1" applyProtection="1">
      <alignment horizontal="center" vertical="center" wrapText="1"/>
    </xf>
    <xf numFmtId="1" fontId="3" fillId="2" borderId="0" xfId="0" applyNumberFormat="1" applyFont="1" applyFill="1" applyBorder="1" applyAlignment="1" applyProtection="1">
      <alignment horizontal="center"/>
    </xf>
    <xf numFmtId="0" fontId="5" fillId="2" borderId="0" xfId="0" applyFont="1" applyFill="1" applyAlignment="1" applyProtection="1">
      <alignment horizontal="left" vertical="center" wrapText="1"/>
    </xf>
    <xf numFmtId="0" fontId="20" fillId="2" borderId="0" xfId="0" applyFont="1" applyFill="1" applyBorder="1" applyAlignment="1" applyProtection="1">
      <alignment horizontal="left"/>
    </xf>
    <xf numFmtId="0" fontId="20" fillId="2" borderId="0" xfId="0" applyFont="1" applyFill="1" applyBorder="1" applyAlignment="1" applyProtection="1">
      <alignment horizontal="center"/>
    </xf>
    <xf numFmtId="1" fontId="20"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8" fillId="0" borderId="1" xfId="0" applyFont="1" applyFill="1" applyBorder="1" applyAlignment="1" applyProtection="1">
      <alignment horizontal="center" vertical="center" wrapText="1"/>
    </xf>
    <xf numFmtId="0" fontId="8" fillId="7" borderId="1" xfId="0" applyFont="1" applyFill="1" applyBorder="1" applyAlignment="1" applyProtection="1">
      <alignment horizontal="left" vertical="center" wrapText="1"/>
    </xf>
    <xf numFmtId="0" fontId="3" fillId="7"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1" fontId="3"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9" fontId="5" fillId="0" borderId="1" xfId="0" applyNumberFormat="1" applyFont="1" applyFill="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1" fontId="5" fillId="0" borderId="1" xfId="0" applyNumberFormat="1" applyFont="1" applyFill="1" applyBorder="1" applyAlignment="1" applyProtection="1">
      <alignment horizontal="center" vertical="center" wrapText="1"/>
    </xf>
    <xf numFmtId="164" fontId="5" fillId="2" borderId="0" xfId="0" applyNumberFormat="1" applyFont="1" applyFill="1" applyBorder="1" applyAlignment="1" applyProtection="1">
      <alignment vertical="center" wrapText="1"/>
    </xf>
    <xf numFmtId="164" fontId="5" fillId="2" borderId="0" xfId="0" applyNumberFormat="1" applyFont="1" applyFill="1" applyBorder="1" applyAlignment="1" applyProtection="1">
      <alignment horizontal="right" vertical="center" wrapText="1"/>
    </xf>
    <xf numFmtId="164" fontId="3" fillId="2" borderId="0" xfId="0" applyNumberFormat="1" applyFont="1" applyFill="1" applyAlignment="1" applyProtection="1">
      <alignment horizontal="right" vertical="center" wrapText="1"/>
    </xf>
    <xf numFmtId="164" fontId="8" fillId="0" borderId="1" xfId="0" applyNumberFormat="1" applyFont="1" applyFill="1" applyBorder="1" applyAlignment="1" applyProtection="1">
      <alignment horizontal="right" vertical="center" wrapText="1"/>
    </xf>
    <xf numFmtId="164" fontId="10" fillId="0" borderId="1" xfId="0" applyNumberFormat="1" applyFont="1" applyFill="1" applyBorder="1" applyAlignment="1" applyProtection="1">
      <alignment horizontal="right" vertical="center" wrapText="1"/>
    </xf>
    <xf numFmtId="164" fontId="3" fillId="2" borderId="0" xfId="0" applyNumberFormat="1" applyFont="1" applyFill="1" applyAlignment="1" applyProtection="1">
      <alignment vertical="center" wrapText="1"/>
    </xf>
    <xf numFmtId="164" fontId="3" fillId="2" borderId="0" xfId="0" applyNumberFormat="1" applyFont="1" applyFill="1" applyBorder="1" applyAlignment="1" applyProtection="1">
      <alignment vertical="center" wrapText="1"/>
    </xf>
    <xf numFmtId="164" fontId="3" fillId="2" borderId="0" xfId="0" applyNumberFormat="1" applyFont="1" applyFill="1" applyBorder="1" applyAlignment="1" applyProtection="1">
      <alignment horizontal="right" vertical="center" wrapText="1"/>
    </xf>
    <xf numFmtId="164" fontId="14" fillId="0" borderId="1" xfId="0" applyNumberFormat="1" applyFont="1" applyFill="1" applyBorder="1" applyAlignment="1" applyProtection="1">
      <alignment horizontal="center" vertical="center" wrapText="1"/>
    </xf>
    <xf numFmtId="164" fontId="10" fillId="2" borderId="0" xfId="0" applyNumberFormat="1" applyFont="1" applyFill="1" applyBorder="1" applyAlignment="1" applyProtection="1">
      <alignment horizontal="right" vertical="center" wrapText="1"/>
    </xf>
    <xf numFmtId="164" fontId="12" fillId="2" borderId="0" xfId="0" applyNumberFormat="1" applyFont="1" applyFill="1" applyAlignment="1" applyProtection="1">
      <alignment horizontal="right" vertical="center" wrapText="1"/>
    </xf>
    <xf numFmtId="164" fontId="8" fillId="2" borderId="0" xfId="0" applyNumberFormat="1" applyFont="1" applyFill="1" applyBorder="1" applyAlignment="1" applyProtection="1">
      <alignment horizontal="right" vertical="center" wrapText="1"/>
    </xf>
    <xf numFmtId="164" fontId="8" fillId="0" borderId="1" xfId="0" applyNumberFormat="1" applyFont="1" applyFill="1" applyBorder="1" applyAlignment="1" applyProtection="1">
      <alignment horizontal="center" vertical="center" wrapText="1"/>
    </xf>
    <xf numFmtId="164" fontId="19" fillId="2" borderId="0" xfId="0" applyNumberFormat="1" applyFont="1" applyFill="1" applyBorder="1" applyAlignment="1" applyProtection="1">
      <alignment horizontal="right" vertical="center" wrapText="1"/>
    </xf>
    <xf numFmtId="164" fontId="5" fillId="2" borderId="1" xfId="0" applyNumberFormat="1" applyFont="1" applyFill="1" applyBorder="1" applyAlignment="1" applyProtection="1">
      <alignment horizontal="right" vertical="center" wrapText="1"/>
    </xf>
    <xf numFmtId="164" fontId="3" fillId="0"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right" vertical="center" wrapText="1"/>
    </xf>
    <xf numFmtId="164" fontId="9" fillId="2" borderId="0" xfId="0" applyNumberFormat="1" applyFont="1" applyFill="1" applyBorder="1" applyAlignment="1" applyProtection="1">
      <alignment horizontal="right" vertical="center" wrapText="1"/>
    </xf>
    <xf numFmtId="164" fontId="26" fillId="2" borderId="0" xfId="0" applyNumberFormat="1" applyFont="1" applyFill="1" applyAlignment="1" applyProtection="1">
      <alignment horizontal="right" vertical="center" wrapText="1"/>
    </xf>
    <xf numFmtId="164" fontId="16" fillId="0" borderId="1" xfId="0" applyNumberFormat="1" applyFont="1" applyFill="1" applyBorder="1" applyAlignment="1" applyProtection="1">
      <alignment horizontal="right" vertical="center" wrapText="1"/>
    </xf>
    <xf numFmtId="164" fontId="16" fillId="2" borderId="0" xfId="0" applyNumberFormat="1" applyFont="1" applyFill="1" applyBorder="1" applyAlignment="1" applyProtection="1">
      <alignment horizontal="right" vertical="center" wrapText="1"/>
    </xf>
    <xf numFmtId="164" fontId="7" fillId="2" borderId="0" xfId="0" applyNumberFormat="1" applyFont="1" applyFill="1" applyBorder="1" applyAlignment="1" applyProtection="1">
      <alignment horizontal="right" vertical="center" wrapText="1"/>
    </xf>
    <xf numFmtId="0" fontId="3" fillId="2" borderId="0"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164" fontId="5" fillId="0" borderId="1" xfId="0" applyNumberFormat="1" applyFont="1" applyFill="1" applyBorder="1" applyAlignment="1" applyProtection="1">
      <alignment horizontal="right" vertical="center" wrapText="1"/>
    </xf>
    <xf numFmtId="0" fontId="5" fillId="0" borderId="1" xfId="0" applyFont="1" applyFill="1" applyBorder="1" applyAlignment="1" applyProtection="1">
      <alignment horizontal="left" vertical="center" wrapText="1"/>
    </xf>
    <xf numFmtId="9" fontId="5" fillId="0" borderId="1"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5" fillId="0" borderId="1" xfId="0" applyFont="1" applyFill="1" applyBorder="1" applyAlignment="1" applyProtection="1">
      <alignment vertical="center" wrapText="1"/>
    </xf>
    <xf numFmtId="164" fontId="3" fillId="0" borderId="1" xfId="0" applyNumberFormat="1" applyFont="1" applyFill="1" applyBorder="1" applyAlignment="1" applyProtection="1">
      <alignment horizontal="right" vertical="center" wrapText="1"/>
    </xf>
    <xf numFmtId="9" fontId="5" fillId="0" borderId="1" xfId="0" applyNumberFormat="1"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7" fillId="6" borderId="1"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left" vertical="center" wrapText="1"/>
    </xf>
    <xf numFmtId="1" fontId="3" fillId="0" borderId="6" xfId="0" applyNumberFormat="1" applyFont="1" applyFill="1" applyBorder="1" applyAlignment="1" applyProtection="1">
      <alignment horizontal="center" vertical="center" wrapText="1"/>
    </xf>
    <xf numFmtId="9" fontId="3" fillId="0" borderId="6" xfId="0" applyNumberFormat="1" applyFont="1" applyFill="1" applyBorder="1" applyAlignment="1" applyProtection="1">
      <alignment horizontal="center" vertical="center" wrapText="1"/>
    </xf>
    <xf numFmtId="0" fontId="2" fillId="2" borderId="0" xfId="0" applyFont="1" applyFill="1" applyAlignment="1" applyProtection="1">
      <alignment horizontal="left" vertical="center" wrapText="1"/>
    </xf>
    <xf numFmtId="0" fontId="5" fillId="0" borderId="1" xfId="0" applyFont="1" applyFill="1" applyBorder="1" applyAlignment="1" applyProtection="1">
      <alignment horizontal="center" vertical="center" wrapText="1"/>
    </xf>
    <xf numFmtId="164" fontId="5" fillId="0"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9" fontId="3" fillId="0" borderId="1" xfId="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1" fontId="5" fillId="0" borderId="1"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wrapText="1"/>
    </xf>
    <xf numFmtId="9" fontId="5" fillId="2" borderId="0" xfId="0" applyNumberFormat="1" applyFont="1" applyFill="1" applyAlignment="1" applyProtection="1">
      <alignment horizontal="left" vertical="center" wrapText="1"/>
    </xf>
    <xf numFmtId="9" fontId="3" fillId="2" borderId="0" xfId="0" applyNumberFormat="1" applyFont="1" applyFill="1" applyAlignment="1" applyProtection="1">
      <alignment horizontal="left" vertical="center" wrapText="1"/>
    </xf>
    <xf numFmtId="0" fontId="37" fillId="2" borderId="0" xfId="0" applyFont="1" applyFill="1"/>
    <xf numFmtId="1" fontId="3" fillId="7" borderId="1" xfId="0" applyNumberFormat="1" applyFont="1" applyFill="1" applyBorder="1" applyAlignment="1" applyProtection="1">
      <alignment horizontal="center" vertical="center" wrapText="1"/>
    </xf>
    <xf numFmtId="0" fontId="3" fillId="7" borderId="0" xfId="0" applyFont="1" applyFill="1" applyAlignment="1" applyProtection="1">
      <alignment horizontal="center" vertical="center" wrapText="1"/>
    </xf>
    <xf numFmtId="1" fontId="36" fillId="2" borderId="1" xfId="0" applyNumberFormat="1" applyFont="1" applyFill="1" applyBorder="1" applyAlignment="1" applyProtection="1">
      <alignment horizontal="center" vertical="center" wrapText="1"/>
    </xf>
    <xf numFmtId="1" fontId="36" fillId="7" borderId="1" xfId="0" applyNumberFormat="1" applyFont="1" applyFill="1" applyBorder="1" applyAlignment="1" applyProtection="1">
      <alignment horizontal="center" vertical="center" wrapText="1"/>
    </xf>
    <xf numFmtId="0" fontId="36" fillId="0" borderId="1" xfId="0" applyFont="1" applyBorder="1" applyAlignment="1">
      <alignment horizontal="center" vertical="center"/>
    </xf>
    <xf numFmtId="9" fontId="3" fillId="0" borderId="1" xfId="1" applyNumberFormat="1" applyFont="1" applyFill="1" applyBorder="1" applyAlignment="1" applyProtection="1">
      <alignment horizontal="center" vertical="center" wrapText="1"/>
    </xf>
    <xf numFmtId="0" fontId="37" fillId="0" borderId="1" xfId="0" applyFont="1" applyFill="1" applyBorder="1" applyAlignment="1" applyProtection="1">
      <alignment horizontal="left" vertical="center" wrapText="1"/>
    </xf>
    <xf numFmtId="166" fontId="5" fillId="0" borderId="1" xfId="0" applyNumberFormat="1" applyFont="1" applyFill="1" applyBorder="1" applyAlignment="1" applyProtection="1">
      <alignment horizontal="center" vertical="center" wrapText="1"/>
    </xf>
    <xf numFmtId="1" fontId="5" fillId="2" borderId="1" xfId="0" applyNumberFormat="1" applyFont="1" applyFill="1" applyBorder="1" applyAlignment="1" applyProtection="1">
      <alignment horizontal="center" vertical="center" wrapText="1"/>
    </xf>
    <xf numFmtId="0" fontId="3" fillId="2" borderId="0" xfId="0" applyFont="1" applyFill="1" applyAlignment="1" applyProtection="1">
      <alignment horizontal="right" vertical="center" wrapText="1"/>
    </xf>
    <xf numFmtId="0" fontId="12" fillId="2" borderId="1" xfId="0" applyFont="1" applyFill="1" applyBorder="1" applyAlignment="1" applyProtection="1">
      <alignment horizontal="left" vertical="center" wrapText="1"/>
    </xf>
    <xf numFmtId="9" fontId="2" fillId="2" borderId="1" xfId="0" applyNumberFormat="1" applyFont="1" applyFill="1" applyBorder="1" applyAlignment="1" applyProtection="1">
      <alignment horizontal="left" vertical="center" wrapText="1"/>
    </xf>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11"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164" fontId="5" fillId="0" borderId="1" xfId="0" applyNumberFormat="1" applyFont="1" applyFill="1" applyBorder="1" applyAlignment="1" applyProtection="1">
      <alignment horizontal="right" vertical="center" wrapText="1"/>
    </xf>
    <xf numFmtId="164" fontId="5" fillId="0" borderId="5" xfId="0" applyNumberFormat="1" applyFont="1" applyFill="1" applyBorder="1" applyAlignment="1" applyProtection="1">
      <alignment horizontal="right" vertical="center" wrapText="1"/>
    </xf>
    <xf numFmtId="164" fontId="5" fillId="0" borderId="9" xfId="0" applyNumberFormat="1" applyFont="1" applyFill="1" applyBorder="1" applyAlignment="1" applyProtection="1">
      <alignment horizontal="right" vertical="center" wrapText="1"/>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4" xfId="0" applyFont="1" applyFill="1" applyBorder="1" applyAlignment="1" applyProtection="1">
      <alignment horizontal="right" vertical="center" wrapText="1"/>
    </xf>
    <xf numFmtId="0" fontId="7" fillId="6" borderId="2" xfId="0" applyFont="1" applyFill="1" applyBorder="1" applyAlignment="1" applyProtection="1">
      <alignment horizontal="right" vertical="center" wrapText="1"/>
    </xf>
    <xf numFmtId="0" fontId="7" fillId="6" borderId="3" xfId="0" applyFont="1" applyFill="1" applyBorder="1" applyAlignment="1" applyProtection="1">
      <alignment horizontal="right" vertical="center" wrapText="1"/>
    </xf>
    <xf numFmtId="0" fontId="7" fillId="6" borderId="4"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5" fillId="3" borderId="1"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9" fontId="5" fillId="0" borderId="5" xfId="0" applyNumberFormat="1" applyFont="1" applyFill="1" applyBorder="1" applyAlignment="1" applyProtection="1">
      <alignment horizontal="center" vertical="center" wrapText="1"/>
    </xf>
    <xf numFmtId="9" fontId="5" fillId="0" borderId="9" xfId="0" applyNumberFormat="1" applyFont="1" applyFill="1" applyBorder="1" applyAlignment="1" applyProtection="1">
      <alignment horizontal="center" vertical="center" wrapText="1"/>
    </xf>
    <xf numFmtId="0" fontId="8" fillId="0" borderId="5"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1" fontId="8" fillId="0" borderId="5" xfId="0" applyNumberFormat="1" applyFont="1" applyFill="1" applyBorder="1" applyAlignment="1" applyProtection="1">
      <alignment horizontal="center" vertical="center" wrapText="1"/>
    </xf>
    <xf numFmtId="1" fontId="8" fillId="0" borderId="9" xfId="0" applyNumberFormat="1" applyFont="1" applyFill="1" applyBorder="1" applyAlignment="1" applyProtection="1">
      <alignment horizontal="center" vertical="center" wrapText="1"/>
    </xf>
    <xf numFmtId="1" fontId="3" fillId="0" borderId="5"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9" fontId="5"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1" fontId="3" fillId="0" borderId="1" xfId="0" applyNumberFormat="1" applyFont="1" applyFill="1" applyBorder="1" applyAlignment="1" applyProtection="1">
      <alignment horizontal="center" vertical="center" wrapText="1"/>
    </xf>
    <xf numFmtId="0" fontId="5" fillId="7"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1"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vertical="center" wrapText="1"/>
    </xf>
    <xf numFmtId="0" fontId="5" fillId="0" borderId="1" xfId="0" applyFont="1" applyFill="1" applyBorder="1" applyAlignment="1" applyProtection="1">
      <alignment vertical="center" wrapText="1"/>
    </xf>
    <xf numFmtId="164" fontId="3" fillId="0" borderId="6" xfId="0" applyNumberFormat="1" applyFont="1" applyFill="1" applyBorder="1" applyAlignment="1" applyProtection="1">
      <alignment horizontal="right" vertical="center" wrapText="1"/>
    </xf>
    <xf numFmtId="164" fontId="3" fillId="0" borderId="1" xfId="0" applyNumberFormat="1" applyFont="1" applyFill="1" applyBorder="1" applyAlignment="1" applyProtection="1">
      <alignment horizontal="right" vertical="center" wrapText="1"/>
    </xf>
    <xf numFmtId="164" fontId="5" fillId="0" borderId="1" xfId="0" quotePrefix="1" applyNumberFormat="1" applyFont="1" applyFill="1" applyBorder="1" applyAlignment="1" applyProtection="1">
      <alignment horizontal="right" vertical="center" wrapText="1"/>
    </xf>
    <xf numFmtId="9" fontId="5" fillId="0" borderId="1" xfId="0" applyNumberFormat="1" applyFont="1" applyFill="1" applyBorder="1" applyAlignment="1" applyProtection="1">
      <alignment horizontal="left" vertical="center" wrapText="1"/>
    </xf>
    <xf numFmtId="0" fontId="5" fillId="0" borderId="6" xfId="0" applyFont="1" applyFill="1" applyBorder="1" applyAlignment="1" applyProtection="1">
      <alignment vertical="center" wrapText="1"/>
    </xf>
    <xf numFmtId="164" fontId="5" fillId="0" borderId="6" xfId="0" applyNumberFormat="1" applyFont="1" applyFill="1" applyBorder="1" applyAlignment="1" applyProtection="1">
      <alignment horizontal="right" vertical="center" wrapText="1"/>
    </xf>
    <xf numFmtId="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5" fillId="0" borderId="6"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7" fillId="6"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8" fillId="0" borderId="6" xfId="0" applyFont="1" applyFill="1" applyBorder="1" applyAlignment="1" applyProtection="1">
      <alignment vertical="center" wrapText="1"/>
    </xf>
    <xf numFmtId="0" fontId="3" fillId="4" borderId="0" xfId="0" applyFont="1" applyFill="1" applyBorder="1" applyAlignment="1" applyProtection="1">
      <alignment horizontal="center"/>
    </xf>
    <xf numFmtId="0" fontId="3" fillId="4" borderId="7" xfId="0" applyFont="1" applyFill="1" applyBorder="1" applyAlignment="1" applyProtection="1">
      <alignment horizontal="center"/>
    </xf>
    <xf numFmtId="0" fontId="2" fillId="2" borderId="0" xfId="0" applyFont="1" applyFill="1" applyAlignment="1" applyProtection="1">
      <alignment horizontal="center" vertical="center" wrapText="1"/>
    </xf>
    <xf numFmtId="0" fontId="2" fillId="2" borderId="0" xfId="0" applyFont="1" applyFill="1" applyAlignment="1" applyProtection="1">
      <alignment horizontal="left" vertical="top" wrapText="1"/>
    </xf>
    <xf numFmtId="0" fontId="2"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vertical="top"/>
    </xf>
    <xf numFmtId="0" fontId="5" fillId="2" borderId="0" xfId="0" applyFont="1" applyFill="1" applyBorder="1" applyAlignment="1" applyProtection="1">
      <alignment horizontal="left" vertical="top" wrapText="1"/>
    </xf>
    <xf numFmtId="0" fontId="7" fillId="5" borderId="2"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8" fillId="0" borderId="6" xfId="0" applyFont="1" applyFill="1" applyBorder="1" applyAlignment="1" applyProtection="1">
      <alignment horizontal="left" vertical="center" wrapText="1"/>
    </xf>
    <xf numFmtId="164" fontId="3" fillId="0" borderId="1" xfId="0" applyNumberFormat="1" applyFont="1" applyFill="1" applyBorder="1" applyAlignment="1" applyProtection="1">
      <alignment vertical="center" wrapText="1"/>
    </xf>
    <xf numFmtId="164" fontId="8" fillId="0" borderId="1" xfId="0" applyNumberFormat="1" applyFont="1" applyFill="1" applyBorder="1" applyAlignment="1" applyProtection="1">
      <alignment vertical="center" wrapText="1"/>
    </xf>
    <xf numFmtId="9" fontId="3" fillId="0" borderId="1" xfId="0" applyNumberFormat="1" applyFont="1" applyFill="1" applyBorder="1" applyAlignment="1" applyProtection="1">
      <alignment horizontal="center" vertical="center" wrapText="1"/>
    </xf>
    <xf numFmtId="9" fontId="3" fillId="0" borderId="1" xfId="0" applyNumberFormat="1" applyFont="1" applyFill="1" applyBorder="1" applyAlignment="1" applyProtection="1">
      <alignment horizontal="left" vertical="center" wrapText="1"/>
    </xf>
    <xf numFmtId="164" fontId="10" fillId="0" borderId="5" xfId="0" applyNumberFormat="1" applyFont="1" applyFill="1" applyBorder="1" applyAlignment="1" applyProtection="1">
      <alignment vertical="center" wrapText="1"/>
    </xf>
    <xf numFmtId="164" fontId="10" fillId="0" borderId="9" xfId="0" applyNumberFormat="1" applyFont="1" applyFill="1" applyBorder="1" applyAlignment="1" applyProtection="1">
      <alignment vertical="center" wrapText="1"/>
    </xf>
    <xf numFmtId="164" fontId="10" fillId="0" borderId="6" xfId="0" applyNumberFormat="1" applyFont="1" applyFill="1" applyBorder="1" applyAlignment="1" applyProtection="1">
      <alignment vertical="center" wrapText="1"/>
    </xf>
    <xf numFmtId="9" fontId="5" fillId="0" borderId="6"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1" fontId="3" fillId="0" borderId="6" xfId="0" applyNumberFormat="1" applyFont="1" applyFill="1" applyBorder="1" applyAlignment="1" applyProtection="1">
      <alignment horizontal="center" vertical="center" wrapText="1"/>
    </xf>
    <xf numFmtId="164" fontId="8" fillId="0" borderId="5" xfId="0" applyNumberFormat="1" applyFont="1" applyFill="1" applyBorder="1" applyAlignment="1" applyProtection="1">
      <alignment vertical="center" wrapText="1"/>
    </xf>
    <xf numFmtId="164" fontId="8" fillId="0" borderId="9" xfId="0" applyNumberFormat="1" applyFont="1" applyFill="1" applyBorder="1" applyAlignment="1" applyProtection="1">
      <alignment vertical="center" wrapText="1"/>
    </xf>
    <xf numFmtId="164" fontId="8" fillId="0" borderId="6" xfId="0" applyNumberFormat="1" applyFont="1" applyFill="1" applyBorder="1" applyAlignment="1" applyProtection="1">
      <alignment vertical="center" wrapText="1"/>
    </xf>
    <xf numFmtId="164" fontId="3" fillId="0" borderId="5" xfId="0" applyNumberFormat="1" applyFont="1" applyFill="1" applyBorder="1" applyAlignment="1" applyProtection="1">
      <alignment vertical="center" wrapText="1"/>
    </xf>
    <xf numFmtId="164" fontId="3" fillId="0" borderId="9" xfId="0" applyNumberFormat="1" applyFont="1" applyFill="1" applyBorder="1" applyAlignment="1" applyProtection="1">
      <alignment vertical="center" wrapText="1"/>
    </xf>
    <xf numFmtId="164" fontId="3" fillId="0" borderId="6" xfId="0" applyNumberFormat="1"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9"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right" vertical="center"/>
    </xf>
    <xf numFmtId="9" fontId="3" fillId="0" borderId="5" xfId="0" applyNumberFormat="1" applyFont="1" applyFill="1" applyBorder="1" applyAlignment="1" applyProtection="1">
      <alignment horizontal="center" vertical="center" wrapText="1"/>
    </xf>
    <xf numFmtId="9" fontId="3" fillId="0" borderId="9" xfId="0" applyNumberFormat="1" applyFont="1" applyFill="1" applyBorder="1" applyAlignment="1" applyProtection="1">
      <alignment horizontal="center" vertical="center" wrapText="1"/>
    </xf>
    <xf numFmtId="9" fontId="3" fillId="0" borderId="6" xfId="0" applyNumberFormat="1" applyFont="1" applyFill="1" applyBorder="1" applyAlignment="1" applyProtection="1">
      <alignment horizontal="center" vertical="center" wrapText="1"/>
    </xf>
    <xf numFmtId="9" fontId="5" fillId="0" borderId="5" xfId="0" applyNumberFormat="1" applyFont="1" applyFill="1" applyBorder="1" applyAlignment="1" applyProtection="1">
      <alignment horizontal="left" vertical="center" wrapText="1"/>
    </xf>
    <xf numFmtId="9" fontId="5" fillId="0" borderId="9" xfId="0" applyNumberFormat="1" applyFont="1" applyFill="1" applyBorder="1" applyAlignment="1" applyProtection="1">
      <alignment horizontal="left" vertical="center" wrapText="1"/>
    </xf>
    <xf numFmtId="9" fontId="5" fillId="0" borderId="6" xfId="0" applyNumberFormat="1" applyFont="1" applyFill="1" applyBorder="1" applyAlignment="1" applyProtection="1">
      <alignment horizontal="left" vertical="center" wrapText="1"/>
    </xf>
    <xf numFmtId="9" fontId="3" fillId="0" borderId="5" xfId="0" applyNumberFormat="1" applyFont="1" applyFill="1" applyBorder="1" applyAlignment="1" applyProtection="1">
      <alignment horizontal="left" vertical="center" wrapText="1"/>
    </xf>
    <xf numFmtId="9" fontId="3" fillId="0" borderId="9" xfId="0" applyNumberFormat="1" applyFont="1" applyFill="1" applyBorder="1" applyAlignment="1" applyProtection="1">
      <alignment horizontal="left" vertical="center" wrapText="1"/>
    </xf>
    <xf numFmtId="9" fontId="3" fillId="0" borderId="6" xfId="0" applyNumberFormat="1" applyFont="1" applyFill="1" applyBorder="1" applyAlignment="1" applyProtection="1">
      <alignment horizontal="left" vertical="center" wrapText="1"/>
    </xf>
    <xf numFmtId="0" fontId="3" fillId="4" borderId="7" xfId="0" applyFont="1" applyFill="1" applyBorder="1" applyAlignment="1" applyProtection="1">
      <alignment horizontal="center" vertical="center" wrapText="1"/>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xf>
    <xf numFmtId="0" fontId="5" fillId="0" borderId="1" xfId="0" applyFont="1" applyFill="1" applyBorder="1" applyAlignment="1" applyProtection="1">
      <alignment horizontal="center" vertical="center" wrapText="1"/>
    </xf>
    <xf numFmtId="49" fontId="5" fillId="0" borderId="1" xfId="0" applyNumberFormat="1" applyFont="1" applyFill="1" applyBorder="1" applyAlignment="1" applyProtection="1">
      <alignment vertical="center" wrapText="1"/>
    </xf>
    <xf numFmtId="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164" fontId="5" fillId="2" borderId="1" xfId="0" applyNumberFormat="1" applyFont="1" applyFill="1" applyBorder="1" applyAlignment="1" applyProtection="1">
      <alignment horizontal="right" vertical="center" wrapText="1"/>
    </xf>
    <xf numFmtId="0" fontId="3" fillId="0" borderId="1" xfId="1" applyNumberFormat="1" applyFont="1" applyFill="1" applyBorder="1" applyAlignment="1" applyProtection="1">
      <alignment horizontal="center" vertical="center" wrapText="1"/>
    </xf>
    <xf numFmtId="0" fontId="3" fillId="0" borderId="1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 xfId="0" quotePrefix="1" applyFont="1" applyFill="1" applyBorder="1" applyAlignment="1" applyProtection="1">
      <alignment horizontal="center" vertical="center" wrapText="1"/>
    </xf>
    <xf numFmtId="164" fontId="3" fillId="0" borderId="5" xfId="0" applyNumberFormat="1" applyFont="1" applyFill="1" applyBorder="1" applyAlignment="1" applyProtection="1">
      <alignment horizontal="right" vertical="center" wrapText="1"/>
    </xf>
    <xf numFmtId="164" fontId="3" fillId="0" borderId="9" xfId="0" applyNumberFormat="1" applyFont="1" applyFill="1" applyBorder="1" applyAlignment="1" applyProtection="1">
      <alignment horizontal="right" vertical="center" wrapText="1"/>
    </xf>
    <xf numFmtId="164" fontId="8" fillId="0" borderId="1"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164" fontId="5" fillId="0" borderId="5" xfId="0" applyNumberFormat="1" applyFont="1" applyFill="1" applyBorder="1" applyAlignment="1" applyProtection="1">
      <alignment horizontal="center" vertical="center" wrapText="1"/>
    </xf>
    <xf numFmtId="164" fontId="5" fillId="0" borderId="6" xfId="0" applyNumberFormat="1"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164" fontId="5" fillId="0"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9"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9" fontId="14" fillId="0" borderId="5" xfId="0" applyNumberFormat="1" applyFont="1" applyFill="1" applyBorder="1" applyAlignment="1" applyProtection="1">
      <alignment horizontal="center" vertical="center" wrapText="1"/>
    </xf>
    <xf numFmtId="9" fontId="14" fillId="0" borderId="9" xfId="0" applyNumberFormat="1" applyFont="1" applyFill="1" applyBorder="1" applyAlignment="1" applyProtection="1">
      <alignment horizontal="center" vertical="center" wrapText="1"/>
    </xf>
    <xf numFmtId="9" fontId="14" fillId="0" borderId="6"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164" fontId="14" fillId="0" borderId="5" xfId="0" applyNumberFormat="1" applyFont="1" applyFill="1" applyBorder="1" applyAlignment="1" applyProtection="1">
      <alignment horizontal="right" vertical="center" wrapText="1"/>
    </xf>
    <xf numFmtId="164" fontId="14" fillId="0" borderId="9" xfId="0" applyNumberFormat="1" applyFont="1" applyFill="1" applyBorder="1" applyAlignment="1" applyProtection="1">
      <alignment horizontal="right" vertical="center" wrapText="1"/>
    </xf>
    <xf numFmtId="164" fontId="14" fillId="0" borderId="6" xfId="0" applyNumberFormat="1" applyFont="1" applyFill="1" applyBorder="1" applyAlignment="1" applyProtection="1">
      <alignment horizontal="right" vertical="center" wrapText="1"/>
    </xf>
    <xf numFmtId="0" fontId="14" fillId="0" borderId="1" xfId="0" applyFont="1" applyFill="1" applyBorder="1" applyAlignment="1" applyProtection="1">
      <alignment horizontal="left" vertical="center" wrapText="1"/>
    </xf>
    <xf numFmtId="164" fontId="14" fillId="0" borderId="1" xfId="0" applyNumberFormat="1" applyFont="1" applyFill="1" applyBorder="1" applyAlignment="1" applyProtection="1">
      <alignment horizontal="right" vertical="center" wrapText="1"/>
    </xf>
    <xf numFmtId="0" fontId="2" fillId="0" borderId="12" xfId="0" applyFont="1" applyFill="1" applyBorder="1" applyAlignment="1" applyProtection="1">
      <alignment horizontal="right" vertical="center" wrapText="1"/>
    </xf>
    <xf numFmtId="0" fontId="2" fillId="0" borderId="7" xfId="0" applyFont="1" applyFill="1" applyBorder="1" applyAlignment="1" applyProtection="1">
      <alignment horizontal="right" vertical="center" wrapText="1"/>
    </xf>
    <xf numFmtId="0" fontId="2" fillId="0" borderId="13" xfId="0" applyFont="1" applyFill="1" applyBorder="1" applyAlignment="1" applyProtection="1">
      <alignment horizontal="right" vertical="center" wrapText="1"/>
    </xf>
    <xf numFmtId="9"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164" fontId="10" fillId="0" borderId="1" xfId="0" applyNumberFormat="1" applyFont="1" applyFill="1" applyBorder="1" applyAlignment="1" applyProtection="1">
      <alignment horizontal="right"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20" fillId="4" borderId="0" xfId="0" applyFont="1" applyFill="1" applyBorder="1" applyAlignment="1" applyProtection="1">
      <alignment horizontal="center"/>
    </xf>
    <xf numFmtId="0" fontId="20" fillId="4" borderId="7" xfId="0" applyFont="1" applyFill="1" applyBorder="1" applyAlignment="1" applyProtection="1">
      <alignment horizontal="center"/>
    </xf>
    <xf numFmtId="9" fontId="3" fillId="0" borderId="1" xfId="1" applyFont="1" applyFill="1" applyBorder="1" applyAlignment="1" applyProtection="1">
      <alignment horizontal="center" vertical="center" wrapText="1"/>
    </xf>
    <xf numFmtId="164" fontId="10" fillId="0" borderId="1" xfId="2" applyNumberFormat="1" applyFont="1" applyFill="1" applyBorder="1" applyAlignment="1" applyProtection="1">
      <alignment horizontal="right" vertical="center" wrapText="1"/>
    </xf>
    <xf numFmtId="0" fontId="3" fillId="2" borderId="7" xfId="0" applyFont="1" applyFill="1" applyBorder="1" applyAlignment="1" applyProtection="1">
      <alignment horizontal="center" vertical="center" wrapText="1"/>
    </xf>
    <xf numFmtId="0" fontId="3" fillId="4" borderId="0" xfId="0" applyFont="1" applyFill="1" applyAlignment="1" applyProtection="1">
      <alignment horizontal="center" vertical="center" wrapText="1"/>
    </xf>
    <xf numFmtId="0" fontId="3" fillId="2" borderId="0" xfId="0" applyFont="1" applyFill="1" applyBorder="1" applyAlignment="1" applyProtection="1">
      <alignment horizontal="center" vertical="top" wrapText="1"/>
    </xf>
    <xf numFmtId="0" fontId="3" fillId="4" borderId="0" xfId="0" applyFont="1" applyFill="1" applyAlignment="1" applyProtection="1">
      <alignment horizontal="center"/>
    </xf>
    <xf numFmtId="4" fontId="3" fillId="0" borderId="1" xfId="0" applyNumberFormat="1" applyFont="1" applyFill="1" applyBorder="1" applyAlignment="1" applyProtection="1">
      <alignment horizontal="right" vertical="center" wrapText="1"/>
    </xf>
    <xf numFmtId="164" fontId="8" fillId="0" borderId="5" xfId="0" applyNumberFormat="1" applyFont="1" applyFill="1" applyBorder="1" applyAlignment="1" applyProtection="1">
      <alignment horizontal="right" vertical="center" wrapText="1"/>
    </xf>
    <xf numFmtId="164" fontId="8" fillId="0" borderId="6" xfId="0" applyNumberFormat="1" applyFont="1" applyFill="1" applyBorder="1" applyAlignment="1" applyProtection="1">
      <alignment horizontal="right" vertical="center" wrapText="1"/>
    </xf>
    <xf numFmtId="0" fontId="9" fillId="2" borderId="1" xfId="0" applyFont="1" applyFill="1" applyBorder="1" applyAlignment="1" applyProtection="1">
      <alignment horizontal="left" vertical="center" wrapText="1"/>
    </xf>
    <xf numFmtId="164" fontId="5" fillId="2" borderId="5" xfId="0" applyNumberFormat="1" applyFont="1" applyFill="1" applyBorder="1" applyAlignment="1" applyProtection="1">
      <alignment horizontal="center" vertical="center" wrapText="1"/>
    </xf>
    <xf numFmtId="164" fontId="5" fillId="2" borderId="6" xfId="0" applyNumberFormat="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9" fontId="2" fillId="0" borderId="5" xfId="0" applyNumberFormat="1"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164" fontId="8" fillId="0" borderId="9" xfId="0" applyNumberFormat="1" applyFont="1" applyFill="1" applyBorder="1" applyAlignment="1" applyProtection="1">
      <alignment horizontal="right" vertical="center" wrapText="1"/>
    </xf>
    <xf numFmtId="1" fontId="5" fillId="0" borderId="1" xfId="0" applyNumberFormat="1"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36" fillId="0" borderId="1" xfId="0" applyFont="1" applyFill="1" applyBorder="1" applyAlignment="1" applyProtection="1">
      <alignment horizontal="left" vertical="center" wrapText="1"/>
    </xf>
    <xf numFmtId="9" fontId="3" fillId="2" borderId="1" xfId="0" applyNumberFormat="1" applyFont="1" applyFill="1" applyBorder="1" applyAlignment="1" applyProtection="1">
      <alignment horizontal="center" vertical="center" wrapText="1"/>
    </xf>
    <xf numFmtId="0" fontId="3" fillId="7" borderId="1" xfId="0" applyFont="1" applyFill="1" applyBorder="1" applyAlignment="1" applyProtection="1">
      <alignment horizontal="left" vertical="center" wrapText="1"/>
    </xf>
    <xf numFmtId="0" fontId="3" fillId="0" borderId="5" xfId="0" applyFont="1" applyFill="1" applyBorder="1" applyAlignment="1" applyProtection="1">
      <alignment vertical="center" wrapText="1"/>
    </xf>
    <xf numFmtId="0" fontId="3" fillId="0" borderId="9" xfId="0" applyFont="1" applyFill="1" applyBorder="1" applyAlignment="1" applyProtection="1">
      <alignment vertical="center" wrapText="1"/>
    </xf>
    <xf numFmtId="164" fontId="3" fillId="0" borderId="5" xfId="0" applyNumberFormat="1" applyFont="1" applyFill="1" applyBorder="1" applyAlignment="1" applyProtection="1">
      <alignment horizontal="center" vertical="center" wrapText="1"/>
    </xf>
    <xf numFmtId="164" fontId="3" fillId="0" borderId="9" xfId="0" applyNumberFormat="1" applyFont="1" applyFill="1" applyBorder="1" applyAlignment="1" applyProtection="1">
      <alignment horizontal="center" vertical="center" wrapText="1"/>
    </xf>
    <xf numFmtId="164" fontId="3" fillId="0" borderId="6" xfId="0" applyNumberFormat="1"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165" fontId="8" fillId="0" borderId="1" xfId="0" applyNumberFormat="1" applyFont="1" applyFill="1" applyBorder="1" applyAlignment="1" applyProtection="1">
      <alignment horizontal="center" vertical="center" wrapText="1"/>
    </xf>
    <xf numFmtId="164" fontId="10" fillId="0" borderId="5" xfId="0" applyNumberFormat="1" applyFont="1" applyFill="1" applyBorder="1" applyAlignment="1" applyProtection="1">
      <alignment horizontal="right" vertical="center" wrapText="1"/>
    </xf>
    <xf numFmtId="9" fontId="2" fillId="0" borderId="6"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right" vertical="center"/>
    </xf>
    <xf numFmtId="0" fontId="2" fillId="0" borderId="3" xfId="0" applyFont="1" applyFill="1" applyBorder="1" applyAlignment="1" applyProtection="1">
      <alignment horizontal="right" vertical="center"/>
    </xf>
    <xf numFmtId="0" fontId="2" fillId="0" borderId="4" xfId="0" applyFont="1" applyFill="1" applyBorder="1" applyAlignment="1" applyProtection="1">
      <alignment horizontal="right" vertical="center"/>
    </xf>
    <xf numFmtId="0" fontId="5" fillId="4" borderId="7" xfId="0" applyFont="1" applyFill="1" applyBorder="1" applyAlignment="1" applyProtection="1">
      <alignment horizontal="center" vertical="center" wrapText="1"/>
    </xf>
    <xf numFmtId="0" fontId="2" fillId="2" borderId="7" xfId="0" applyFont="1" applyFill="1" applyBorder="1" applyAlignment="1" applyProtection="1">
      <alignment horizontal="left" vertical="top" wrapText="1"/>
    </xf>
    <xf numFmtId="9" fontId="8" fillId="0" borderId="5" xfId="0" applyNumberFormat="1" applyFont="1" applyFill="1" applyBorder="1" applyAlignment="1" applyProtection="1">
      <alignment horizontal="center" vertical="center" wrapText="1"/>
    </xf>
    <xf numFmtId="9" fontId="8" fillId="0" borderId="9" xfId="0" applyNumberFormat="1" applyFont="1" applyFill="1" applyBorder="1" applyAlignment="1" applyProtection="1">
      <alignment horizontal="center" vertical="center" wrapText="1"/>
    </xf>
    <xf numFmtId="9" fontId="8" fillId="0" borderId="6" xfId="0" applyNumberFormat="1"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164" fontId="3" fillId="2" borderId="1" xfId="0" applyNumberFormat="1" applyFont="1" applyFill="1" applyBorder="1" applyAlignment="1" applyProtection="1">
      <alignment horizontal="center" vertical="center" wrapText="1"/>
    </xf>
    <xf numFmtId="9" fontId="3" fillId="0" borderId="5" xfId="1" applyFont="1" applyFill="1" applyBorder="1" applyAlignment="1" applyProtection="1">
      <alignment horizontal="center" vertical="center" wrapText="1"/>
    </xf>
    <xf numFmtId="9" fontId="3" fillId="0" borderId="9" xfId="1" applyFont="1" applyFill="1" applyBorder="1" applyAlignment="1" applyProtection="1">
      <alignment horizontal="center" vertical="center" wrapText="1"/>
    </xf>
    <xf numFmtId="9" fontId="3" fillId="0" borderId="6" xfId="1" applyFont="1" applyFill="1" applyBorder="1" applyAlignment="1" applyProtection="1">
      <alignment horizontal="center" vertical="center" wrapText="1"/>
    </xf>
    <xf numFmtId="0" fontId="22" fillId="2" borderId="0" xfId="0" applyFont="1" applyFill="1" applyAlignment="1" applyProtection="1">
      <alignment horizontal="left" vertical="top" wrapText="1"/>
    </xf>
    <xf numFmtId="0" fontId="22" fillId="2" borderId="0" xfId="0" applyFont="1" applyFill="1" applyBorder="1" applyAlignment="1" applyProtection="1">
      <alignment horizontal="left" vertical="top" wrapText="1"/>
    </xf>
    <xf numFmtId="0" fontId="14" fillId="2" borderId="0" xfId="0" applyFont="1" applyFill="1" applyBorder="1" applyAlignment="1" applyProtection="1">
      <alignment horizontal="left" vertical="top"/>
    </xf>
    <xf numFmtId="0" fontId="14" fillId="2" borderId="0" xfId="0" applyFont="1" applyFill="1" applyBorder="1" applyAlignment="1" applyProtection="1">
      <alignment horizontal="left" vertical="top" wrapText="1"/>
    </xf>
    <xf numFmtId="0" fontId="25" fillId="6" borderId="1" xfId="0" applyFont="1" applyFill="1" applyBorder="1" applyAlignment="1" applyProtection="1">
      <alignment horizontal="center" vertical="center" wrapText="1"/>
    </xf>
    <xf numFmtId="0" fontId="25" fillId="6" borderId="5" xfId="0" applyFont="1" applyFill="1" applyBorder="1" applyAlignment="1" applyProtection="1">
      <alignment horizontal="center" vertical="center" wrapText="1"/>
    </xf>
    <xf numFmtId="0" fontId="25" fillId="6" borderId="6"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wrapText="1"/>
    </xf>
    <xf numFmtId="0" fontId="25" fillId="5" borderId="4" xfId="0" applyFont="1" applyFill="1" applyBorder="1" applyAlignment="1" applyProtection="1">
      <alignment horizontal="center" vertical="center" wrapText="1"/>
    </xf>
    <xf numFmtId="0" fontId="25" fillId="5" borderId="3"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wrapText="1"/>
    </xf>
    <xf numFmtId="164" fontId="16" fillId="0" borderId="5" xfId="0" applyNumberFormat="1" applyFont="1" applyFill="1" applyBorder="1" applyAlignment="1" applyProtection="1">
      <alignment horizontal="right" vertical="center" wrapText="1"/>
    </xf>
    <xf numFmtId="164" fontId="16" fillId="0" borderId="9" xfId="0" applyNumberFormat="1" applyFont="1" applyFill="1" applyBorder="1" applyAlignment="1" applyProtection="1">
      <alignment horizontal="righ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16" fillId="0" borderId="6" xfId="0" applyFont="1" applyFill="1" applyBorder="1" applyAlignment="1" applyProtection="1">
      <alignment horizontal="left" vertical="center" wrapText="1"/>
    </xf>
    <xf numFmtId="9" fontId="16" fillId="0" borderId="5" xfId="0" applyNumberFormat="1" applyFont="1" applyFill="1" applyBorder="1" applyAlignment="1" applyProtection="1">
      <alignment horizontal="center" vertical="center" wrapText="1"/>
    </xf>
    <xf numFmtId="9" fontId="16" fillId="0" borderId="9" xfId="0" applyNumberFormat="1" applyFont="1" applyFill="1" applyBorder="1" applyAlignment="1" applyProtection="1">
      <alignment horizontal="center" vertical="center" wrapText="1"/>
    </xf>
    <xf numFmtId="9" fontId="16" fillId="0" borderId="6" xfId="0" applyNumberFormat="1"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164" fontId="16" fillId="0" borderId="1" xfId="0" applyNumberFormat="1" applyFont="1" applyFill="1" applyBorder="1" applyAlignment="1" applyProtection="1">
      <alignment horizontal="right" vertical="center" wrapText="1"/>
    </xf>
    <xf numFmtId="9" fontId="16" fillId="0" borderId="1" xfId="0" applyNumberFormat="1" applyFont="1" applyFill="1" applyBorder="1" applyAlignment="1" applyProtection="1">
      <alignment horizontal="center" vertical="center" wrapText="1"/>
    </xf>
    <xf numFmtId="1" fontId="15"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9" fontId="15" fillId="0"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3" fontId="15" fillId="0" borderId="1" xfId="0" applyNumberFormat="1" applyFont="1" applyFill="1" applyBorder="1" applyAlignment="1" applyProtection="1">
      <alignment horizontal="center" vertical="center" wrapText="1"/>
    </xf>
    <xf numFmtId="164" fontId="16" fillId="0" borderId="6" xfId="0" applyNumberFormat="1" applyFont="1" applyFill="1" applyBorder="1" applyAlignment="1" applyProtection="1">
      <alignment horizontal="right" vertical="center" wrapText="1"/>
    </xf>
    <xf numFmtId="0" fontId="30" fillId="4" borderId="0" xfId="0" applyFont="1" applyFill="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164" fontId="16" fillId="0" borderId="9" xfId="0" applyNumberFormat="1" applyFont="1" applyFill="1" applyBorder="1" applyAlignment="1" applyProtection="1">
      <alignment horizontal="center" vertical="center" wrapText="1"/>
    </xf>
    <xf numFmtId="0" fontId="22" fillId="0" borderId="2" xfId="0" applyFont="1" applyFill="1" applyBorder="1" applyAlignment="1" applyProtection="1">
      <alignment horizontal="right" vertical="center" wrapText="1"/>
    </xf>
    <xf numFmtId="0" fontId="22" fillId="0" borderId="3" xfId="0" applyFont="1" applyFill="1" applyBorder="1" applyAlignment="1" applyProtection="1">
      <alignment horizontal="right" vertical="center" wrapText="1"/>
    </xf>
    <xf numFmtId="0" fontId="22" fillId="0" borderId="4" xfId="0" applyFont="1" applyFill="1" applyBorder="1" applyAlignment="1" applyProtection="1">
      <alignment horizontal="right" vertical="center" wrapText="1"/>
    </xf>
    <xf numFmtId="0" fontId="25" fillId="6" borderId="2" xfId="0" applyFont="1" applyFill="1" applyBorder="1" applyAlignment="1" applyProtection="1">
      <alignment horizontal="right" vertical="center" wrapText="1"/>
    </xf>
    <xf numFmtId="0" fontId="25" fillId="6" borderId="3" xfId="0" applyFont="1" applyFill="1" applyBorder="1" applyAlignment="1" applyProtection="1">
      <alignment horizontal="right" vertical="center" wrapText="1"/>
    </xf>
    <xf numFmtId="0" fontId="25" fillId="6" borderId="4" xfId="0" applyFont="1" applyFill="1" applyBorder="1" applyAlignment="1" applyProtection="1">
      <alignment horizontal="right" vertical="center" wrapText="1"/>
    </xf>
    <xf numFmtId="0" fontId="14" fillId="3" borderId="2"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0" fontId="16" fillId="2" borderId="0" xfId="0" applyFont="1" applyFill="1" applyAlignment="1" applyProtection="1">
      <alignment horizontal="center" vertical="center" wrapText="1"/>
    </xf>
    <xf numFmtId="0" fontId="32" fillId="4" borderId="0" xfId="0" applyFont="1" applyFill="1" applyBorder="1" applyAlignment="1" applyProtection="1">
      <alignment horizontal="center"/>
    </xf>
    <xf numFmtId="0" fontId="32" fillId="4" borderId="7" xfId="0" applyFont="1" applyFill="1" applyBorder="1" applyAlignment="1" applyProtection="1">
      <alignment horizontal="center"/>
    </xf>
    <xf numFmtId="9" fontId="5" fillId="0" borderId="1" xfId="0" applyNumberFormat="1" applyFont="1" applyFill="1" applyBorder="1" applyAlignment="1" applyProtection="1">
      <alignment vertical="center" wrapText="1"/>
    </xf>
    <xf numFmtId="9" fontId="3" fillId="0" borderId="1" xfId="0" applyNumberFormat="1" applyFont="1" applyFill="1" applyBorder="1" applyAlignment="1" applyProtection="1">
      <alignment vertical="center" wrapText="1"/>
    </xf>
    <xf numFmtId="164" fontId="3" fillId="2" borderId="5" xfId="0" applyNumberFormat="1" applyFont="1" applyFill="1" applyBorder="1" applyAlignment="1" applyProtection="1">
      <alignment horizontal="right" vertical="center" wrapText="1"/>
    </xf>
    <xf numFmtId="164" fontId="3" fillId="2" borderId="6" xfId="0" applyNumberFormat="1" applyFont="1" applyFill="1" applyBorder="1" applyAlignment="1" applyProtection="1">
      <alignment horizontal="right" vertical="center" wrapText="1"/>
    </xf>
    <xf numFmtId="164" fontId="5" fillId="2" borderId="5" xfId="0" applyNumberFormat="1" applyFont="1" applyFill="1" applyBorder="1" applyAlignment="1" applyProtection="1">
      <alignment horizontal="right" vertical="center" wrapText="1"/>
    </xf>
    <xf numFmtId="164" fontId="5" fillId="2" borderId="9" xfId="0" applyNumberFormat="1" applyFont="1" applyFill="1" applyBorder="1" applyAlignment="1" applyProtection="1">
      <alignment horizontal="right" vertical="center" wrapText="1"/>
    </xf>
    <xf numFmtId="164" fontId="5" fillId="2" borderId="6" xfId="0" applyNumberFormat="1" applyFont="1" applyFill="1" applyBorder="1" applyAlignment="1" applyProtection="1">
      <alignment horizontal="right" vertical="center" wrapText="1"/>
    </xf>
    <xf numFmtId="164" fontId="8" fillId="0" borderId="1" xfId="0" quotePrefix="1" applyNumberFormat="1" applyFont="1" applyFill="1" applyBorder="1" applyAlignment="1" applyProtection="1">
      <alignment horizontal="right" vertical="center" wrapText="1"/>
    </xf>
    <xf numFmtId="49" fontId="3" fillId="0" borderId="5"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164" fontId="3" fillId="0" borderId="5" xfId="0" applyNumberFormat="1" applyFont="1" applyBorder="1" applyAlignment="1" applyProtection="1">
      <alignment horizontal="right" vertical="center" wrapText="1"/>
    </xf>
    <xf numFmtId="164" fontId="3" fillId="0" borderId="9" xfId="0" applyNumberFormat="1" applyFont="1" applyBorder="1" applyAlignment="1" applyProtection="1">
      <alignment horizontal="right" vertical="center" wrapText="1"/>
    </xf>
    <xf numFmtId="0" fontId="3" fillId="0" borderId="1" xfId="0" applyFont="1" applyBorder="1" applyAlignment="1" applyProtection="1">
      <alignment horizontal="left" vertical="center" wrapText="1"/>
    </xf>
    <xf numFmtId="9" fontId="3" fillId="0" borderId="1" xfId="0" applyNumberFormat="1" applyFont="1" applyBorder="1" applyAlignment="1" applyProtection="1">
      <alignment horizontal="center" vertical="center" wrapText="1"/>
    </xf>
    <xf numFmtId="164" fontId="3" fillId="0" borderId="1" xfId="0" applyNumberFormat="1" applyFont="1" applyBorder="1" applyAlignment="1" applyProtection="1">
      <alignment horizontal="right" vertical="center" wrapText="1"/>
    </xf>
    <xf numFmtId="0" fontId="3" fillId="0" borderId="5"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9" fontId="3" fillId="0" borderId="5" xfId="0" applyNumberFormat="1" applyFont="1" applyBorder="1" applyAlignment="1" applyProtection="1">
      <alignment horizontal="center" vertical="center" wrapText="1"/>
    </xf>
    <xf numFmtId="9" fontId="3" fillId="0" borderId="9" xfId="0" applyNumberFormat="1" applyFont="1" applyBorder="1" applyAlignment="1" applyProtection="1">
      <alignment horizontal="center" vertical="center" wrapText="1"/>
    </xf>
    <xf numFmtId="0" fontId="2" fillId="0" borderId="1" xfId="0" applyFont="1" applyFill="1" applyBorder="1" applyAlignment="1" applyProtection="1">
      <alignment horizontal="left" vertical="center"/>
    </xf>
    <xf numFmtId="164" fontId="10" fillId="0" borderId="5" xfId="0" applyNumberFormat="1" applyFont="1" applyFill="1" applyBorder="1" applyAlignment="1" applyProtection="1">
      <alignment horizontal="center" vertical="center" wrapText="1"/>
    </xf>
    <xf numFmtId="164" fontId="10" fillId="0" borderId="9" xfId="0" applyNumberFormat="1" applyFont="1" applyFill="1" applyBorder="1" applyAlignment="1" applyProtection="1">
      <alignment horizontal="center" vertical="center" wrapText="1"/>
    </xf>
    <xf numFmtId="164" fontId="10" fillId="0" borderId="6"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164" fontId="3" fillId="2" borderId="1" xfId="0" applyNumberFormat="1" applyFont="1" applyFill="1" applyBorder="1" applyAlignment="1" applyProtection="1">
      <alignment horizontal="right" vertical="center" wrapText="1"/>
    </xf>
  </cellXfs>
  <cellStyles count="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PPP/Depto.%20PPP/2020/POA%20y%20Presupuesto%202020/Propuestas%20de%20las%20unidades/Inactivo/0.%20Consolidado%20-%20Presupuesto%202020%20(27-12-19)%20enviado%20a%20Don%20Nel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Productos"/>
      <sheetName val="ListaProductos (pdf)"/>
      <sheetName val="VME"/>
      <sheetName val="VMAEG"/>
      <sheetName val="VMEN"/>
      <sheetName val="VMH"/>
      <sheetName val="VMSEI"/>
      <sheetName val="VMM"/>
      <sheetName val="DAAyCC"/>
      <sheetName val="DGS"/>
      <sheetName val="DRRII"/>
      <sheetName val="DJ"/>
      <sheetName val="DeptoPP"/>
      <sheetName val="DPyD"/>
      <sheetName val="DEI"/>
      <sheetName val="DRRHH"/>
      <sheetName val="DC"/>
      <sheetName val="DTIC"/>
      <sheetName val="DAF"/>
      <sheetName val="DPE"/>
      <sheetName val="UEF"/>
      <sheetName val="DAIP"/>
      <sheetName val="OEGD"/>
      <sheetName val="USF"/>
      <sheetName val="Consolidado 883"/>
    </sheetNames>
    <sheetDataSet>
      <sheetData sheetId="0"/>
      <sheetData sheetId="1"/>
      <sheetData sheetId="2">
        <row r="34">
          <cell r="K34">
            <v>12244523.286685748</v>
          </cell>
        </row>
        <row r="92">
          <cell r="K92">
            <v>323300</v>
          </cell>
        </row>
        <row r="160">
          <cell r="K160">
            <v>302600</v>
          </cell>
        </row>
        <row r="179">
          <cell r="K179">
            <v>493000</v>
          </cell>
        </row>
        <row r="190">
          <cell r="K190">
            <v>500900</v>
          </cell>
        </row>
        <row r="207">
          <cell r="K207">
            <v>193000</v>
          </cell>
        </row>
        <row r="222">
          <cell r="K222">
            <v>193000</v>
          </cell>
        </row>
        <row r="237">
          <cell r="K237">
            <v>193000</v>
          </cell>
        </row>
        <row r="254">
          <cell r="K254">
            <v>193000</v>
          </cell>
        </row>
        <row r="255">
          <cell r="K255">
            <v>83644873.28668575</v>
          </cell>
          <cell r="L255">
            <v>64976900</v>
          </cell>
        </row>
      </sheetData>
      <sheetData sheetId="3">
        <row r="28">
          <cell r="K28">
            <v>1627900</v>
          </cell>
        </row>
        <row r="34">
          <cell r="K34">
            <v>65300</v>
          </cell>
        </row>
        <row r="41">
          <cell r="K41">
            <v>1800</v>
          </cell>
        </row>
        <row r="47">
          <cell r="K47">
            <v>174400</v>
          </cell>
        </row>
        <row r="63">
          <cell r="K63">
            <v>973000</v>
          </cell>
        </row>
        <row r="71">
          <cell r="K71">
            <v>30000</v>
          </cell>
        </row>
        <row r="87">
          <cell r="K87">
            <v>37910.36</v>
          </cell>
        </row>
        <row r="88">
          <cell r="K88">
            <v>2910310.36</v>
          </cell>
          <cell r="L88">
            <v>0</v>
          </cell>
        </row>
      </sheetData>
      <sheetData sheetId="4">
        <row r="27">
          <cell r="K27">
            <v>1585700</v>
          </cell>
        </row>
        <row r="37">
          <cell r="K37">
            <v>499000</v>
          </cell>
        </row>
        <row r="55">
          <cell r="K55">
            <v>493600</v>
          </cell>
        </row>
        <row r="73">
          <cell r="K73">
            <v>787530</v>
          </cell>
        </row>
        <row r="80">
          <cell r="K80">
            <v>96250</v>
          </cell>
        </row>
        <row r="90">
          <cell r="K90">
            <v>232400</v>
          </cell>
        </row>
        <row r="112">
          <cell r="K112">
            <v>215000</v>
          </cell>
        </row>
        <row r="121">
          <cell r="K121">
            <v>448800</v>
          </cell>
        </row>
        <row r="134">
          <cell r="K134">
            <v>337800</v>
          </cell>
        </row>
        <row r="148">
          <cell r="K148">
            <v>950400</v>
          </cell>
        </row>
        <row r="185">
          <cell r="K185">
            <v>921900</v>
          </cell>
        </row>
        <row r="186">
          <cell r="K186">
            <v>6568380</v>
          </cell>
          <cell r="L186">
            <v>0</v>
          </cell>
        </row>
      </sheetData>
      <sheetData sheetId="5">
        <row r="14">
          <cell r="K14">
            <v>24351416</v>
          </cell>
        </row>
        <row r="43">
          <cell r="K43">
            <v>3753422</v>
          </cell>
        </row>
        <row r="44">
          <cell r="K44">
            <v>28104838</v>
          </cell>
          <cell r="L44">
            <v>0</v>
          </cell>
        </row>
      </sheetData>
      <sheetData sheetId="6">
        <row r="56">
          <cell r="K56">
            <v>579860</v>
          </cell>
        </row>
        <row r="81">
          <cell r="K81">
            <v>965722</v>
          </cell>
        </row>
        <row r="96">
          <cell r="K96">
            <v>149380.5</v>
          </cell>
        </row>
        <row r="120">
          <cell r="K120">
            <v>489250</v>
          </cell>
        </row>
        <row r="227">
          <cell r="K227">
            <v>116115</v>
          </cell>
        </row>
        <row r="295">
          <cell r="K295">
            <v>4850398.83</v>
          </cell>
          <cell r="L295">
            <v>1646691.33</v>
          </cell>
        </row>
      </sheetData>
      <sheetData sheetId="7">
        <row r="20">
          <cell r="K20">
            <v>462235</v>
          </cell>
        </row>
        <row r="60">
          <cell r="K60">
            <v>2425138.9333333336</v>
          </cell>
        </row>
        <row r="68">
          <cell r="K68">
            <v>40500</v>
          </cell>
        </row>
        <row r="99">
          <cell r="K99">
            <v>1768820</v>
          </cell>
        </row>
        <row r="100">
          <cell r="K100">
            <v>4696693.9333333336</v>
          </cell>
          <cell r="L100">
            <v>0</v>
          </cell>
        </row>
      </sheetData>
      <sheetData sheetId="8">
        <row r="54">
          <cell r="K54">
            <v>6908233</v>
          </cell>
        </row>
        <row r="66">
          <cell r="K66">
            <v>283400</v>
          </cell>
        </row>
        <row r="80">
          <cell r="K80">
            <v>80000</v>
          </cell>
        </row>
        <row r="84">
          <cell r="K84">
            <v>0</v>
          </cell>
        </row>
        <row r="96">
          <cell r="K96">
            <v>0</v>
          </cell>
        </row>
        <row r="97">
          <cell r="K97">
            <v>7271633</v>
          </cell>
          <cell r="L97">
            <v>0</v>
          </cell>
        </row>
      </sheetData>
      <sheetData sheetId="9">
        <row r="77">
          <cell r="K77">
            <v>3236600</v>
          </cell>
        </row>
        <row r="100">
          <cell r="K100">
            <v>1171160</v>
          </cell>
        </row>
        <row r="113">
          <cell r="K113">
            <v>815600</v>
          </cell>
        </row>
        <row r="124">
          <cell r="K124">
            <v>79200</v>
          </cell>
        </row>
        <row r="125">
          <cell r="K125">
            <v>5302560</v>
          </cell>
          <cell r="L125">
            <v>0</v>
          </cell>
        </row>
      </sheetData>
      <sheetData sheetId="10">
        <row r="60">
          <cell r="K60">
            <v>276800</v>
          </cell>
        </row>
        <row r="78">
          <cell r="K78">
            <v>138400</v>
          </cell>
        </row>
        <row r="79">
          <cell r="K79">
            <v>12056735</v>
          </cell>
          <cell r="L79">
            <v>8382865</v>
          </cell>
        </row>
      </sheetData>
      <sheetData sheetId="11">
        <row r="14">
          <cell r="K14">
            <v>45300</v>
          </cell>
        </row>
        <row r="26">
          <cell r="K26">
            <v>1160200</v>
          </cell>
        </row>
        <row r="30">
          <cell r="K30">
            <v>0</v>
          </cell>
        </row>
        <row r="34">
          <cell r="K34">
            <v>70000</v>
          </cell>
        </row>
        <row r="36">
          <cell r="K36">
            <v>0</v>
          </cell>
        </row>
        <row r="39">
          <cell r="K39">
            <v>19600</v>
          </cell>
        </row>
        <row r="41">
          <cell r="K41">
            <v>0</v>
          </cell>
        </row>
        <row r="60">
          <cell r="K60">
            <v>1475200</v>
          </cell>
        </row>
        <row r="82">
          <cell r="K82">
            <v>1165500</v>
          </cell>
        </row>
        <row r="87">
          <cell r="K87">
            <v>300000</v>
          </cell>
        </row>
        <row r="91">
          <cell r="K91">
            <v>540000</v>
          </cell>
        </row>
        <row r="94">
          <cell r="K94">
            <v>0</v>
          </cell>
        </row>
        <row r="95">
          <cell r="K95">
            <v>4775800</v>
          </cell>
          <cell r="L95">
            <v>0</v>
          </cell>
        </row>
      </sheetData>
      <sheetData sheetId="12">
        <row r="15">
          <cell r="K15">
            <v>49180</v>
          </cell>
        </row>
        <row r="21">
          <cell r="K21">
            <v>7080</v>
          </cell>
        </row>
        <row r="25">
          <cell r="K25">
            <v>9440</v>
          </cell>
        </row>
        <row r="29">
          <cell r="K29">
            <v>7080</v>
          </cell>
        </row>
        <row r="44">
          <cell r="K44">
            <v>1181850</v>
          </cell>
        </row>
        <row r="95">
          <cell r="K95">
            <v>1217423</v>
          </cell>
        </row>
        <row r="108">
          <cell r="K108">
            <v>431225</v>
          </cell>
        </row>
        <row r="109">
          <cell r="K109">
            <v>2903278</v>
          </cell>
          <cell r="L109">
            <v>0</v>
          </cell>
        </row>
      </sheetData>
      <sheetData sheetId="13">
        <row r="17">
          <cell r="K17">
            <v>1131700</v>
          </cell>
        </row>
        <row r="19">
          <cell r="K19">
            <v>0</v>
          </cell>
        </row>
        <row r="21">
          <cell r="K21">
            <v>0</v>
          </cell>
        </row>
        <row r="23">
          <cell r="K23">
            <v>0</v>
          </cell>
        </row>
        <row r="35">
          <cell r="K35">
            <v>27950</v>
          </cell>
        </row>
        <row r="37">
          <cell r="K37">
            <v>0</v>
          </cell>
        </row>
        <row r="39">
          <cell r="K39">
            <v>0</v>
          </cell>
        </row>
        <row r="41">
          <cell r="K41">
            <v>0</v>
          </cell>
        </row>
        <row r="43">
          <cell r="K43">
            <v>0</v>
          </cell>
        </row>
        <row r="45">
          <cell r="K45">
            <v>0</v>
          </cell>
        </row>
        <row r="49">
          <cell r="K49">
            <v>0</v>
          </cell>
        </row>
        <row r="51">
          <cell r="K51">
            <v>0</v>
          </cell>
        </row>
        <row r="57">
          <cell r="K57">
            <v>1100000</v>
          </cell>
        </row>
        <row r="59">
          <cell r="K59">
            <v>0</v>
          </cell>
        </row>
        <row r="84">
          <cell r="K84">
            <v>0</v>
          </cell>
        </row>
        <row r="86">
          <cell r="K86">
            <v>0</v>
          </cell>
        </row>
        <row r="93">
          <cell r="K93">
            <v>0</v>
          </cell>
        </row>
        <row r="95">
          <cell r="K95">
            <v>0</v>
          </cell>
        </row>
        <row r="103">
          <cell r="K103">
            <v>675000</v>
          </cell>
        </row>
        <row r="105">
          <cell r="K105">
            <v>0</v>
          </cell>
        </row>
        <row r="109">
          <cell r="K109">
            <v>0</v>
          </cell>
        </row>
        <row r="115">
          <cell r="K115">
            <v>32000</v>
          </cell>
        </row>
        <row r="116">
          <cell r="K116">
            <v>23766650</v>
          </cell>
          <cell r="L116">
            <v>20800000</v>
          </cell>
        </row>
      </sheetData>
      <sheetData sheetId="14">
        <row r="9">
          <cell r="K9">
            <v>0</v>
          </cell>
        </row>
        <row r="22">
          <cell r="K22">
            <v>1182143.5</v>
          </cell>
        </row>
        <row r="24">
          <cell r="K24">
            <v>0</v>
          </cell>
        </row>
        <row r="32">
          <cell r="K32">
            <v>0</v>
          </cell>
        </row>
        <row r="33">
          <cell r="K33">
            <v>1182143.5</v>
          </cell>
          <cell r="L33">
            <v>0</v>
          </cell>
        </row>
      </sheetData>
      <sheetData sheetId="15">
        <row r="21">
          <cell r="K21">
            <v>3434000</v>
          </cell>
        </row>
        <row r="41">
          <cell r="K41">
            <v>2352435</v>
          </cell>
        </row>
        <row r="46">
          <cell r="K46">
            <v>700000</v>
          </cell>
        </row>
        <row r="48">
          <cell r="K48">
            <v>0</v>
          </cell>
        </row>
        <row r="58">
          <cell r="K58">
            <v>0</v>
          </cell>
        </row>
        <row r="60">
          <cell r="K60">
            <v>0</v>
          </cell>
        </row>
        <row r="61">
          <cell r="K61">
            <v>6486435</v>
          </cell>
          <cell r="L61">
            <v>0</v>
          </cell>
        </row>
      </sheetData>
      <sheetData sheetId="16">
        <row r="10">
          <cell r="K10">
            <v>200000</v>
          </cell>
        </row>
        <row r="15">
          <cell r="K15">
            <v>46400</v>
          </cell>
        </row>
        <row r="17">
          <cell r="K17">
            <v>4000</v>
          </cell>
        </row>
        <row r="18">
          <cell r="K18">
            <v>250400</v>
          </cell>
          <cell r="L18">
            <v>0</v>
          </cell>
        </row>
      </sheetData>
      <sheetData sheetId="17">
        <row r="18">
          <cell r="K18">
            <v>6595000</v>
          </cell>
        </row>
        <row r="26">
          <cell r="K26">
            <v>800000</v>
          </cell>
        </row>
        <row r="32">
          <cell r="K32">
            <v>1150000</v>
          </cell>
        </row>
        <row r="36">
          <cell r="K36">
            <v>0</v>
          </cell>
        </row>
        <row r="38">
          <cell r="K38">
            <v>0</v>
          </cell>
        </row>
        <row r="39">
          <cell r="K39">
            <v>8545000</v>
          </cell>
          <cell r="L39">
            <v>0</v>
          </cell>
        </row>
      </sheetData>
      <sheetData sheetId="18">
        <row r="9">
          <cell r="K9">
            <v>0</v>
          </cell>
        </row>
        <row r="11">
          <cell r="K11">
            <v>0</v>
          </cell>
        </row>
        <row r="13">
          <cell r="K13">
            <v>0</v>
          </cell>
        </row>
        <row r="19">
          <cell r="K19">
            <v>100000</v>
          </cell>
        </row>
        <row r="34">
          <cell r="K34">
            <v>2588000</v>
          </cell>
        </row>
        <row r="36">
          <cell r="K36">
            <v>0</v>
          </cell>
        </row>
        <row r="43">
          <cell r="K43">
            <v>288010</v>
          </cell>
        </row>
        <row r="52">
          <cell r="K52">
            <v>348000</v>
          </cell>
        </row>
        <row r="54">
          <cell r="K54">
            <v>0</v>
          </cell>
        </row>
        <row r="55">
          <cell r="K55">
            <v>3324010</v>
          </cell>
          <cell r="L55">
            <v>0</v>
          </cell>
        </row>
      </sheetData>
      <sheetData sheetId="19">
        <row r="11">
          <cell r="K11">
            <v>43000</v>
          </cell>
        </row>
        <row r="19">
          <cell r="K19">
            <v>110330</v>
          </cell>
        </row>
        <row r="22">
          <cell r="K22">
            <v>30000</v>
          </cell>
        </row>
        <row r="35">
          <cell r="K35">
            <v>442700</v>
          </cell>
        </row>
        <row r="36">
          <cell r="K36">
            <v>626030</v>
          </cell>
          <cell r="L36">
            <v>0</v>
          </cell>
        </row>
      </sheetData>
      <sheetData sheetId="20">
        <row r="23">
          <cell r="K23">
            <v>942700</v>
          </cell>
        </row>
        <row r="40">
          <cell r="K40">
            <v>2470372</v>
          </cell>
        </row>
        <row r="44">
          <cell r="K44">
            <v>0</v>
          </cell>
        </row>
        <row r="48">
          <cell r="K48">
            <v>2000</v>
          </cell>
        </row>
        <row r="54">
          <cell r="K54">
            <v>2000</v>
          </cell>
        </row>
        <row r="56">
          <cell r="K56">
            <v>0</v>
          </cell>
        </row>
        <row r="66">
          <cell r="K66">
            <v>455452</v>
          </cell>
        </row>
        <row r="68">
          <cell r="K68">
            <v>0</v>
          </cell>
        </row>
        <row r="72">
          <cell r="K72">
            <v>0</v>
          </cell>
        </row>
        <row r="74">
          <cell r="K74">
            <v>0</v>
          </cell>
        </row>
        <row r="75">
          <cell r="K75">
            <v>3872524</v>
          </cell>
          <cell r="L75">
            <v>0</v>
          </cell>
        </row>
      </sheetData>
      <sheetData sheetId="21">
        <row r="11">
          <cell r="K11">
            <v>241500</v>
          </cell>
        </row>
        <row r="13">
          <cell r="K13">
            <v>0</v>
          </cell>
        </row>
        <row r="15">
          <cell r="K15">
            <v>0</v>
          </cell>
        </row>
        <row r="16">
          <cell r="K16">
            <v>241500</v>
          </cell>
          <cell r="L16">
            <v>0</v>
          </cell>
        </row>
      </sheetData>
      <sheetData sheetId="22">
        <row r="17">
          <cell r="K17">
            <v>93100</v>
          </cell>
        </row>
        <row r="39">
          <cell r="K39">
            <v>54300</v>
          </cell>
        </row>
        <row r="44">
          <cell r="K44">
            <v>36450</v>
          </cell>
        </row>
        <row r="45">
          <cell r="K45">
            <v>183850</v>
          </cell>
          <cell r="L45">
            <v>0</v>
          </cell>
        </row>
      </sheetData>
      <sheetData sheetId="23">
        <row r="60">
          <cell r="K60">
            <v>9129943.5</v>
          </cell>
        </row>
        <row r="65">
          <cell r="K65">
            <v>0</v>
          </cell>
        </row>
        <row r="66">
          <cell r="K66">
            <v>9129943.5</v>
          </cell>
          <cell r="L66">
            <v>0</v>
          </cell>
        </row>
      </sheetData>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vmlDrawing" Target="../drawings/vmlDrawing21.v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0"/>
  <sheetViews>
    <sheetView tabSelected="1" zoomScale="95" zoomScaleNormal="95" zoomScalePageLayoutView="80" workbookViewId="0">
      <selection activeCell="O74" sqref="O74"/>
    </sheetView>
  </sheetViews>
  <sheetFormatPr baseColWidth="10" defaultColWidth="24.28515625" defaultRowHeight="1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38"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140</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5.7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3" t="s">
        <v>11</v>
      </c>
      <c r="L10" s="3" t="s">
        <v>12</v>
      </c>
      <c r="M10" s="3" t="s">
        <v>13</v>
      </c>
      <c r="N10" s="3" t="s">
        <v>14</v>
      </c>
      <c r="O10" s="337"/>
    </row>
    <row r="11" spans="1:15" ht="60.75" customHeight="1" x14ac:dyDescent="0.25">
      <c r="A11" s="320" t="s">
        <v>1738</v>
      </c>
      <c r="B11" s="316">
        <v>0.15</v>
      </c>
      <c r="C11" s="327" t="s">
        <v>26</v>
      </c>
      <c r="D11" s="333" t="s">
        <v>83</v>
      </c>
      <c r="E11" s="334">
        <v>4</v>
      </c>
      <c r="F11" s="336" t="s">
        <v>27</v>
      </c>
      <c r="G11" s="339" t="s">
        <v>146</v>
      </c>
      <c r="H11" s="37" t="s">
        <v>104</v>
      </c>
      <c r="I11" s="41">
        <v>0.6</v>
      </c>
      <c r="J11" s="34" t="s">
        <v>28</v>
      </c>
      <c r="K11" s="20">
        <v>1</v>
      </c>
      <c r="L11" s="20">
        <v>1</v>
      </c>
      <c r="M11" s="4">
        <v>1</v>
      </c>
      <c r="N11" s="4">
        <v>1</v>
      </c>
      <c r="O11" s="324">
        <f>[1]VME!$K$34</f>
        <v>12244523.286685748</v>
      </c>
    </row>
    <row r="12" spans="1:15" ht="76.5" customHeight="1" x14ac:dyDescent="0.25">
      <c r="A12" s="320"/>
      <c r="B12" s="316"/>
      <c r="C12" s="327"/>
      <c r="D12" s="320"/>
      <c r="E12" s="335"/>
      <c r="F12" s="287"/>
      <c r="G12" s="322"/>
      <c r="H12" s="37" t="s">
        <v>105</v>
      </c>
      <c r="I12" s="41">
        <v>0.4</v>
      </c>
      <c r="J12" s="32" t="s">
        <v>29</v>
      </c>
      <c r="K12" s="5">
        <v>0.25</v>
      </c>
      <c r="L12" s="5">
        <v>0.5</v>
      </c>
      <c r="M12" s="5">
        <v>0.75</v>
      </c>
      <c r="N12" s="5">
        <v>1</v>
      </c>
      <c r="O12" s="325"/>
    </row>
    <row r="13" spans="1:15" ht="59.25" customHeight="1" x14ac:dyDescent="0.25">
      <c r="A13" s="315" t="s">
        <v>129</v>
      </c>
      <c r="B13" s="316">
        <v>0.1</v>
      </c>
      <c r="C13" s="315" t="s">
        <v>84</v>
      </c>
      <c r="D13" s="317" t="s">
        <v>31</v>
      </c>
      <c r="E13" s="335">
        <v>1</v>
      </c>
      <c r="F13" s="287" t="s">
        <v>30</v>
      </c>
      <c r="G13" s="323" t="s">
        <v>32</v>
      </c>
      <c r="H13" s="6" t="s">
        <v>33</v>
      </c>
      <c r="I13" s="42">
        <v>0.75</v>
      </c>
      <c r="J13" s="35" t="s">
        <v>34</v>
      </c>
      <c r="K13" s="22" t="s">
        <v>36</v>
      </c>
      <c r="L13" s="22" t="s">
        <v>36</v>
      </c>
      <c r="M13" s="4">
        <v>1</v>
      </c>
      <c r="N13" s="4" t="s">
        <v>36</v>
      </c>
      <c r="O13" s="324" t="s">
        <v>1763</v>
      </c>
    </row>
    <row r="14" spans="1:15" ht="59.25" customHeight="1" x14ac:dyDescent="0.25">
      <c r="A14" s="315"/>
      <c r="B14" s="316"/>
      <c r="C14" s="338"/>
      <c r="D14" s="317"/>
      <c r="E14" s="335"/>
      <c r="F14" s="287"/>
      <c r="G14" s="323"/>
      <c r="H14" s="6" t="s">
        <v>106</v>
      </c>
      <c r="I14" s="42">
        <v>0.25</v>
      </c>
      <c r="J14" s="32" t="s">
        <v>35</v>
      </c>
      <c r="K14" s="4" t="s">
        <v>36</v>
      </c>
      <c r="L14" s="22" t="s">
        <v>36</v>
      </c>
      <c r="M14" s="4" t="s">
        <v>36</v>
      </c>
      <c r="N14" s="4">
        <v>1</v>
      </c>
      <c r="O14" s="325"/>
    </row>
    <row r="15" spans="1:15" ht="86.25" customHeight="1" x14ac:dyDescent="0.25">
      <c r="A15" s="315" t="s">
        <v>157</v>
      </c>
      <c r="B15" s="316">
        <v>0.1</v>
      </c>
      <c r="C15" s="315" t="s">
        <v>144</v>
      </c>
      <c r="D15" s="315" t="s">
        <v>85</v>
      </c>
      <c r="E15" s="318">
        <v>1</v>
      </c>
      <c r="F15" s="322" t="s">
        <v>30</v>
      </c>
      <c r="G15" s="323" t="s">
        <v>37</v>
      </c>
      <c r="H15" s="6" t="s">
        <v>107</v>
      </c>
      <c r="I15" s="42">
        <v>0.5</v>
      </c>
      <c r="J15" s="7" t="s">
        <v>38</v>
      </c>
      <c r="K15" s="22" t="s">
        <v>36</v>
      </c>
      <c r="L15" s="8">
        <v>1</v>
      </c>
      <c r="M15" s="22" t="s">
        <v>36</v>
      </c>
      <c r="N15" s="22" t="s">
        <v>36</v>
      </c>
      <c r="O15" s="325" t="s">
        <v>1764</v>
      </c>
    </row>
    <row r="16" spans="1:15" ht="86.25" customHeight="1" x14ac:dyDescent="0.25">
      <c r="A16" s="315"/>
      <c r="B16" s="316"/>
      <c r="C16" s="315"/>
      <c r="D16" s="315"/>
      <c r="E16" s="318"/>
      <c r="F16" s="322"/>
      <c r="G16" s="323"/>
      <c r="H16" s="6" t="s">
        <v>108</v>
      </c>
      <c r="I16" s="42">
        <v>0.5</v>
      </c>
      <c r="J16" s="7" t="s">
        <v>39</v>
      </c>
      <c r="K16" s="22" t="s">
        <v>36</v>
      </c>
      <c r="L16" s="22" t="s">
        <v>36</v>
      </c>
      <c r="M16" s="22" t="s">
        <v>36</v>
      </c>
      <c r="N16" s="8">
        <v>1</v>
      </c>
      <c r="O16" s="325"/>
    </row>
    <row r="17" spans="1:15" ht="61.5" customHeight="1" x14ac:dyDescent="0.25">
      <c r="A17" s="315" t="s">
        <v>130</v>
      </c>
      <c r="B17" s="316">
        <v>7.0000000000000007E-2</v>
      </c>
      <c r="C17" s="315" t="s">
        <v>86</v>
      </c>
      <c r="D17" s="315" t="s">
        <v>40</v>
      </c>
      <c r="E17" s="318">
        <v>1</v>
      </c>
      <c r="F17" s="322" t="s">
        <v>27</v>
      </c>
      <c r="G17" s="323" t="s">
        <v>147</v>
      </c>
      <c r="H17" s="6" t="s">
        <v>87</v>
      </c>
      <c r="I17" s="43">
        <v>0.5</v>
      </c>
      <c r="J17" s="32" t="s">
        <v>41</v>
      </c>
      <c r="K17" s="22" t="s">
        <v>36</v>
      </c>
      <c r="L17" s="22" t="s">
        <v>36</v>
      </c>
      <c r="M17" s="22">
        <v>1</v>
      </c>
      <c r="N17" s="22" t="s">
        <v>36</v>
      </c>
      <c r="O17" s="294" t="s">
        <v>1765</v>
      </c>
    </row>
    <row r="18" spans="1:15" ht="61.5" customHeight="1" x14ac:dyDescent="0.25">
      <c r="A18" s="315"/>
      <c r="B18" s="316"/>
      <c r="C18" s="315"/>
      <c r="D18" s="315"/>
      <c r="E18" s="318"/>
      <c r="F18" s="322"/>
      <c r="G18" s="323"/>
      <c r="H18" s="6" t="s">
        <v>158</v>
      </c>
      <c r="I18" s="43">
        <v>0.5</v>
      </c>
      <c r="J18" s="31" t="s">
        <v>42</v>
      </c>
      <c r="K18" s="22" t="s">
        <v>36</v>
      </c>
      <c r="L18" s="22" t="s">
        <v>36</v>
      </c>
      <c r="M18" s="22" t="s">
        <v>36</v>
      </c>
      <c r="N18" s="22">
        <v>1</v>
      </c>
      <c r="O18" s="329"/>
    </row>
    <row r="19" spans="1:15" s="24" customFormat="1" x14ac:dyDescent="0.25">
      <c r="O19" s="223"/>
    </row>
    <row r="20" spans="1:15" s="24" customFormat="1" x14ac:dyDescent="0.25">
      <c r="O20" s="223"/>
    </row>
    <row r="21" spans="1:15" ht="78" customHeight="1" x14ac:dyDescent="0.25">
      <c r="A21" s="315" t="s">
        <v>131</v>
      </c>
      <c r="B21" s="316">
        <v>0.05</v>
      </c>
      <c r="C21" s="315" t="s">
        <v>88</v>
      </c>
      <c r="D21" s="315" t="s">
        <v>94</v>
      </c>
      <c r="E21" s="318">
        <v>1</v>
      </c>
      <c r="F21" s="323" t="s">
        <v>27</v>
      </c>
      <c r="G21" s="323" t="s">
        <v>44</v>
      </c>
      <c r="H21" s="7" t="s">
        <v>159</v>
      </c>
      <c r="I21" s="42">
        <v>0.2</v>
      </c>
      <c r="J21" s="27" t="s">
        <v>43</v>
      </c>
      <c r="K21" s="21" t="s">
        <v>36</v>
      </c>
      <c r="L21" s="8">
        <v>1</v>
      </c>
      <c r="M21" s="21" t="s">
        <v>36</v>
      </c>
      <c r="N21" s="21" t="s">
        <v>36</v>
      </c>
      <c r="O21" s="294" t="s">
        <v>1766</v>
      </c>
    </row>
    <row r="22" spans="1:15" ht="69.75" customHeight="1" x14ac:dyDescent="0.25">
      <c r="A22" s="315"/>
      <c r="B22" s="316"/>
      <c r="C22" s="315"/>
      <c r="D22" s="315"/>
      <c r="E22" s="318"/>
      <c r="F22" s="323"/>
      <c r="G22" s="323"/>
      <c r="H22" s="7" t="s">
        <v>160</v>
      </c>
      <c r="I22" s="42">
        <v>0.8</v>
      </c>
      <c r="J22" s="27" t="s">
        <v>41</v>
      </c>
      <c r="K22" s="21" t="s">
        <v>36</v>
      </c>
      <c r="L22" s="21" t="s">
        <v>36</v>
      </c>
      <c r="M22" s="21" t="s">
        <v>36</v>
      </c>
      <c r="N22" s="28">
        <v>1</v>
      </c>
      <c r="O22" s="329"/>
    </row>
    <row r="23" spans="1:15" ht="48" customHeight="1" x14ac:dyDescent="0.25">
      <c r="A23" s="315" t="s">
        <v>132</v>
      </c>
      <c r="B23" s="316">
        <v>0.05</v>
      </c>
      <c r="C23" s="315" t="s">
        <v>89</v>
      </c>
      <c r="D23" s="315" t="s">
        <v>31</v>
      </c>
      <c r="E23" s="318">
        <v>1</v>
      </c>
      <c r="F23" s="323" t="s">
        <v>27</v>
      </c>
      <c r="G23" s="323" t="s">
        <v>45</v>
      </c>
      <c r="H23" s="31" t="s">
        <v>109</v>
      </c>
      <c r="I23" s="42">
        <v>0.1</v>
      </c>
      <c r="J23" s="32" t="s">
        <v>46</v>
      </c>
      <c r="K23" s="33">
        <v>1</v>
      </c>
      <c r="L23" s="22" t="s">
        <v>36</v>
      </c>
      <c r="M23" s="22" t="s">
        <v>36</v>
      </c>
      <c r="N23" s="22" t="s">
        <v>36</v>
      </c>
      <c r="O23" s="293">
        <f>[1]VME!$K$92</f>
        <v>323300</v>
      </c>
    </row>
    <row r="24" spans="1:15" ht="61.5" customHeight="1" x14ac:dyDescent="0.25">
      <c r="A24" s="315"/>
      <c r="B24" s="316"/>
      <c r="C24" s="315"/>
      <c r="D24" s="315"/>
      <c r="E24" s="318"/>
      <c r="F24" s="323"/>
      <c r="G24" s="323"/>
      <c r="H24" s="6" t="s">
        <v>110</v>
      </c>
      <c r="I24" s="42">
        <v>0.1</v>
      </c>
      <c r="J24" s="31" t="s">
        <v>47</v>
      </c>
      <c r="K24" s="22" t="s">
        <v>36</v>
      </c>
      <c r="L24" s="33">
        <v>1</v>
      </c>
      <c r="M24" s="22" t="s">
        <v>36</v>
      </c>
      <c r="N24" s="22" t="s">
        <v>36</v>
      </c>
      <c r="O24" s="293"/>
    </row>
    <row r="25" spans="1:15" ht="61.5" customHeight="1" x14ac:dyDescent="0.25">
      <c r="A25" s="315"/>
      <c r="B25" s="316"/>
      <c r="C25" s="315"/>
      <c r="D25" s="315"/>
      <c r="E25" s="318"/>
      <c r="F25" s="323"/>
      <c r="G25" s="323"/>
      <c r="H25" s="6" t="s">
        <v>111</v>
      </c>
      <c r="I25" s="42">
        <v>0.3</v>
      </c>
      <c r="J25" s="31" t="s">
        <v>48</v>
      </c>
      <c r="K25" s="22" t="s">
        <v>36</v>
      </c>
      <c r="L25" s="8">
        <v>1</v>
      </c>
      <c r="M25" s="22">
        <v>1</v>
      </c>
      <c r="N25" s="22" t="s">
        <v>36</v>
      </c>
      <c r="O25" s="293"/>
    </row>
    <row r="26" spans="1:15" ht="61.5" customHeight="1" x14ac:dyDescent="0.25">
      <c r="A26" s="315"/>
      <c r="B26" s="316"/>
      <c r="C26" s="315"/>
      <c r="D26" s="315"/>
      <c r="E26" s="318"/>
      <c r="F26" s="323"/>
      <c r="G26" s="323"/>
      <c r="H26" s="6" t="s">
        <v>112</v>
      </c>
      <c r="I26" s="42">
        <v>0.5</v>
      </c>
      <c r="J26" s="32" t="s">
        <v>49</v>
      </c>
      <c r="K26" s="22" t="s">
        <v>36</v>
      </c>
      <c r="L26" s="22" t="s">
        <v>36</v>
      </c>
      <c r="M26" s="8">
        <v>1</v>
      </c>
      <c r="N26" s="22" t="s">
        <v>36</v>
      </c>
      <c r="O26" s="293"/>
    </row>
    <row r="27" spans="1:15" ht="34.5" customHeight="1" x14ac:dyDescent="0.25">
      <c r="A27" s="332" t="s">
        <v>133</v>
      </c>
      <c r="B27" s="316">
        <v>0.03</v>
      </c>
      <c r="C27" s="332" t="s">
        <v>50</v>
      </c>
      <c r="D27" s="332" t="s">
        <v>31</v>
      </c>
      <c r="E27" s="318">
        <v>1</v>
      </c>
      <c r="F27" s="328" t="s">
        <v>51</v>
      </c>
      <c r="G27" s="328" t="s">
        <v>54</v>
      </c>
      <c r="H27" s="25" t="s">
        <v>113</v>
      </c>
      <c r="I27" s="44">
        <v>0.2</v>
      </c>
      <c r="J27" s="26" t="s">
        <v>46</v>
      </c>
      <c r="K27" s="23">
        <v>1</v>
      </c>
      <c r="L27" s="23" t="s">
        <v>36</v>
      </c>
      <c r="M27" s="23" t="s">
        <v>36</v>
      </c>
      <c r="N27" s="23" t="s">
        <v>36</v>
      </c>
      <c r="O27" s="329" t="s">
        <v>1767</v>
      </c>
    </row>
    <row r="28" spans="1:15" ht="50.1" customHeight="1" x14ac:dyDescent="0.25">
      <c r="A28" s="315"/>
      <c r="B28" s="316"/>
      <c r="C28" s="315"/>
      <c r="D28" s="315"/>
      <c r="E28" s="318"/>
      <c r="F28" s="323"/>
      <c r="G28" s="323"/>
      <c r="H28" s="7" t="s">
        <v>114</v>
      </c>
      <c r="I28" s="41">
        <v>0.1</v>
      </c>
      <c r="J28" s="27" t="s">
        <v>52</v>
      </c>
      <c r="K28" s="23" t="s">
        <v>36</v>
      </c>
      <c r="L28" s="8">
        <v>1</v>
      </c>
      <c r="M28" s="23" t="s">
        <v>36</v>
      </c>
      <c r="N28" s="23" t="s">
        <v>36</v>
      </c>
      <c r="O28" s="293"/>
    </row>
    <row r="29" spans="1:15" ht="50.1" customHeight="1" x14ac:dyDescent="0.25">
      <c r="A29" s="315"/>
      <c r="B29" s="316"/>
      <c r="C29" s="315"/>
      <c r="D29" s="315"/>
      <c r="E29" s="318"/>
      <c r="F29" s="323"/>
      <c r="G29" s="323"/>
      <c r="H29" s="7" t="s">
        <v>115</v>
      </c>
      <c r="I29" s="41">
        <v>0.3</v>
      </c>
      <c r="J29" s="27" t="s">
        <v>41</v>
      </c>
      <c r="K29" s="23" t="s">
        <v>36</v>
      </c>
      <c r="L29" s="23" t="s">
        <v>36</v>
      </c>
      <c r="M29" s="8">
        <v>1</v>
      </c>
      <c r="N29" s="23" t="s">
        <v>36</v>
      </c>
      <c r="O29" s="293"/>
    </row>
    <row r="30" spans="1:15" ht="34.5" customHeight="1" x14ac:dyDescent="0.25">
      <c r="A30" s="315"/>
      <c r="B30" s="316"/>
      <c r="C30" s="315"/>
      <c r="D30" s="315"/>
      <c r="E30" s="318"/>
      <c r="F30" s="323"/>
      <c r="G30" s="323"/>
      <c r="H30" s="7" t="s">
        <v>161</v>
      </c>
      <c r="I30" s="43">
        <v>0.4</v>
      </c>
      <c r="J30" s="7" t="s">
        <v>53</v>
      </c>
      <c r="K30" s="23" t="s">
        <v>36</v>
      </c>
      <c r="L30" s="23" t="s">
        <v>36</v>
      </c>
      <c r="M30" s="23" t="s">
        <v>36</v>
      </c>
      <c r="N30" s="28">
        <v>1</v>
      </c>
      <c r="O30" s="293"/>
    </row>
    <row r="31" spans="1:15" x14ac:dyDescent="0.25">
      <c r="O31" s="224"/>
    </row>
    <row r="32" spans="1:15" x14ac:dyDescent="0.25">
      <c r="O32" s="224"/>
    </row>
    <row r="33" spans="1:15" ht="99" customHeight="1" x14ac:dyDescent="0.25">
      <c r="A33" s="315" t="s">
        <v>134</v>
      </c>
      <c r="B33" s="316">
        <v>0.05</v>
      </c>
      <c r="C33" s="320" t="s">
        <v>156</v>
      </c>
      <c r="D33" s="317" t="s">
        <v>95</v>
      </c>
      <c r="E33" s="330">
        <v>1</v>
      </c>
      <c r="F33" s="323" t="s">
        <v>27</v>
      </c>
      <c r="G33" s="287" t="s">
        <v>55</v>
      </c>
      <c r="H33" s="6" t="s">
        <v>116</v>
      </c>
      <c r="I33" s="42">
        <v>0.15</v>
      </c>
      <c r="J33" s="27" t="s">
        <v>56</v>
      </c>
      <c r="K33" s="29">
        <v>1</v>
      </c>
      <c r="L33" s="22" t="s">
        <v>36</v>
      </c>
      <c r="M33" s="22" t="s">
        <v>36</v>
      </c>
      <c r="N33" s="22" t="s">
        <v>36</v>
      </c>
      <c r="O33" s="325" t="s">
        <v>1768</v>
      </c>
    </row>
    <row r="34" spans="1:15" ht="99" customHeight="1" x14ac:dyDescent="0.25">
      <c r="A34" s="315"/>
      <c r="B34" s="316"/>
      <c r="C34" s="320"/>
      <c r="D34" s="317"/>
      <c r="E34" s="331"/>
      <c r="F34" s="323"/>
      <c r="G34" s="287"/>
      <c r="H34" s="6" t="s">
        <v>117</v>
      </c>
      <c r="I34" s="42">
        <v>0.3</v>
      </c>
      <c r="J34" s="27" t="s">
        <v>57</v>
      </c>
      <c r="K34" s="22" t="s">
        <v>36</v>
      </c>
      <c r="L34" s="29">
        <v>1</v>
      </c>
      <c r="M34" s="22" t="s">
        <v>36</v>
      </c>
      <c r="N34" s="22" t="s">
        <v>36</v>
      </c>
      <c r="O34" s="325"/>
    </row>
    <row r="35" spans="1:15" ht="99" customHeight="1" x14ac:dyDescent="0.25">
      <c r="A35" s="315"/>
      <c r="B35" s="316"/>
      <c r="C35" s="320"/>
      <c r="D35" s="317"/>
      <c r="E35" s="331"/>
      <c r="F35" s="323"/>
      <c r="G35" s="287"/>
      <c r="H35" s="6" t="s">
        <v>118</v>
      </c>
      <c r="I35" s="42">
        <v>0.55000000000000004</v>
      </c>
      <c r="J35" s="27" t="s">
        <v>58</v>
      </c>
      <c r="K35" s="22" t="s">
        <v>36</v>
      </c>
      <c r="L35" s="22" t="s">
        <v>36</v>
      </c>
      <c r="M35" s="8">
        <v>1</v>
      </c>
      <c r="N35" s="22">
        <v>1</v>
      </c>
      <c r="O35" s="325"/>
    </row>
    <row r="36" spans="1:15" ht="64.5" customHeight="1" x14ac:dyDescent="0.25">
      <c r="A36" s="315" t="s">
        <v>1759</v>
      </c>
      <c r="B36" s="316">
        <v>0.05</v>
      </c>
      <c r="C36" s="327" t="s">
        <v>90</v>
      </c>
      <c r="D36" s="327" t="s">
        <v>59</v>
      </c>
      <c r="E36" s="318">
        <v>1</v>
      </c>
      <c r="F36" s="323" t="s">
        <v>60</v>
      </c>
      <c r="G36" s="323" t="s">
        <v>148</v>
      </c>
      <c r="H36" s="25" t="s">
        <v>119</v>
      </c>
      <c r="I36" s="5">
        <v>0.1</v>
      </c>
      <c r="J36" s="25" t="s">
        <v>61</v>
      </c>
      <c r="K36" s="23">
        <v>1</v>
      </c>
      <c r="L36" s="23" t="s">
        <v>36</v>
      </c>
      <c r="M36" s="23" t="s">
        <v>36</v>
      </c>
      <c r="N36" s="23" t="s">
        <v>36</v>
      </c>
      <c r="O36" s="324" t="s">
        <v>1769</v>
      </c>
    </row>
    <row r="37" spans="1:15" ht="47.25" customHeight="1" x14ac:dyDescent="0.25">
      <c r="A37" s="315"/>
      <c r="B37" s="316"/>
      <c r="C37" s="327"/>
      <c r="D37" s="327"/>
      <c r="E37" s="318"/>
      <c r="F37" s="323"/>
      <c r="G37" s="323"/>
      <c r="H37" s="7" t="s">
        <v>120</v>
      </c>
      <c r="I37" s="42">
        <v>0.4</v>
      </c>
      <c r="J37" s="7" t="s">
        <v>62</v>
      </c>
      <c r="K37" s="23" t="s">
        <v>36</v>
      </c>
      <c r="L37" s="21">
        <v>1</v>
      </c>
      <c r="M37" s="23" t="s">
        <v>36</v>
      </c>
      <c r="N37" s="23" t="s">
        <v>36</v>
      </c>
      <c r="O37" s="325"/>
    </row>
    <row r="38" spans="1:15" ht="92.25" customHeight="1" x14ac:dyDescent="0.25">
      <c r="A38" s="315"/>
      <c r="B38" s="316"/>
      <c r="C38" s="327"/>
      <c r="D38" s="327"/>
      <c r="E38" s="318"/>
      <c r="F38" s="323"/>
      <c r="G38" s="323"/>
      <c r="H38" s="7" t="s">
        <v>121</v>
      </c>
      <c r="I38" s="42">
        <v>0.1</v>
      </c>
      <c r="J38" s="7" t="s">
        <v>61</v>
      </c>
      <c r="K38" s="23" t="s">
        <v>36</v>
      </c>
      <c r="L38" s="23" t="s">
        <v>36</v>
      </c>
      <c r="M38" s="21">
        <v>1</v>
      </c>
      <c r="N38" s="23" t="s">
        <v>36</v>
      </c>
      <c r="O38" s="325"/>
    </row>
    <row r="39" spans="1:15" ht="42" customHeight="1" x14ac:dyDescent="0.25">
      <c r="A39" s="315"/>
      <c r="B39" s="316"/>
      <c r="C39" s="327"/>
      <c r="D39" s="327"/>
      <c r="E39" s="318"/>
      <c r="F39" s="323"/>
      <c r="G39" s="323"/>
      <c r="H39" s="7" t="s">
        <v>122</v>
      </c>
      <c r="I39" s="42">
        <v>0.4</v>
      </c>
      <c r="J39" s="27" t="s">
        <v>63</v>
      </c>
      <c r="K39" s="23" t="s">
        <v>36</v>
      </c>
      <c r="L39" s="23" t="s">
        <v>36</v>
      </c>
      <c r="M39" s="23" t="s">
        <v>36</v>
      </c>
      <c r="N39" s="21">
        <v>1</v>
      </c>
      <c r="O39" s="325"/>
    </row>
    <row r="40" spans="1:15" s="24" customFormat="1" x14ac:dyDescent="0.25">
      <c r="O40" s="223"/>
    </row>
    <row r="41" spans="1:15" x14ac:dyDescent="0.25">
      <c r="O41" s="224"/>
    </row>
    <row r="42" spans="1:15" ht="57.75" customHeight="1" x14ac:dyDescent="0.25">
      <c r="A42" s="315" t="s">
        <v>135</v>
      </c>
      <c r="B42" s="316">
        <v>0.05</v>
      </c>
      <c r="C42" s="315" t="s">
        <v>91</v>
      </c>
      <c r="D42" s="317" t="s">
        <v>64</v>
      </c>
      <c r="E42" s="318">
        <v>100</v>
      </c>
      <c r="F42" s="322" t="s">
        <v>27</v>
      </c>
      <c r="G42" s="323" t="s">
        <v>149</v>
      </c>
      <c r="H42" s="6" t="s">
        <v>1741</v>
      </c>
      <c r="I42" s="43">
        <v>0.2</v>
      </c>
      <c r="J42" s="27" t="s">
        <v>62</v>
      </c>
      <c r="K42" s="8">
        <v>1</v>
      </c>
      <c r="L42" s="22" t="s">
        <v>36</v>
      </c>
      <c r="M42" s="22" t="s">
        <v>36</v>
      </c>
      <c r="N42" s="22" t="s">
        <v>36</v>
      </c>
      <c r="O42" s="326" t="s">
        <v>1770</v>
      </c>
    </row>
    <row r="43" spans="1:15" ht="48.75" customHeight="1" x14ac:dyDescent="0.25">
      <c r="A43" s="315"/>
      <c r="B43" s="316"/>
      <c r="C43" s="315"/>
      <c r="D43" s="317"/>
      <c r="E43" s="318"/>
      <c r="F43" s="322"/>
      <c r="G43" s="323"/>
      <c r="H43" s="6" t="s">
        <v>123</v>
      </c>
      <c r="I43" s="43">
        <v>0.4</v>
      </c>
      <c r="J43" s="27" t="s">
        <v>65</v>
      </c>
      <c r="K43" s="22" t="s">
        <v>36</v>
      </c>
      <c r="L43" s="8">
        <v>1</v>
      </c>
      <c r="M43" s="22" t="s">
        <v>36</v>
      </c>
      <c r="N43" s="22" t="s">
        <v>36</v>
      </c>
      <c r="O43" s="293"/>
    </row>
    <row r="44" spans="1:15" ht="52.5" customHeight="1" x14ac:dyDescent="0.25">
      <c r="A44" s="315"/>
      <c r="B44" s="316"/>
      <c r="C44" s="315"/>
      <c r="D44" s="317"/>
      <c r="E44" s="318"/>
      <c r="F44" s="322"/>
      <c r="G44" s="323"/>
      <c r="H44" s="210" t="s">
        <v>124</v>
      </c>
      <c r="I44" s="43">
        <v>0.4</v>
      </c>
      <c r="J44" s="27" t="s">
        <v>39</v>
      </c>
      <c r="K44" s="22" t="s">
        <v>36</v>
      </c>
      <c r="L44" s="22" t="s">
        <v>36</v>
      </c>
      <c r="M44" s="8">
        <v>1</v>
      </c>
      <c r="N44" s="22" t="s">
        <v>36</v>
      </c>
      <c r="O44" s="293"/>
    </row>
    <row r="45" spans="1:15" ht="78" customHeight="1" x14ac:dyDescent="0.25">
      <c r="A45" s="315" t="s">
        <v>136</v>
      </c>
      <c r="B45" s="316">
        <v>0.03</v>
      </c>
      <c r="C45" s="315" t="s">
        <v>92</v>
      </c>
      <c r="D45" s="315" t="s">
        <v>66</v>
      </c>
      <c r="E45" s="318">
        <v>1</v>
      </c>
      <c r="F45" s="323" t="s">
        <v>27</v>
      </c>
      <c r="G45" s="323" t="s">
        <v>145</v>
      </c>
      <c r="H45" s="7" t="s">
        <v>125</v>
      </c>
      <c r="I45" s="42">
        <v>0.3</v>
      </c>
      <c r="J45" s="27" t="s">
        <v>1742</v>
      </c>
      <c r="K45" s="21" t="s">
        <v>36</v>
      </c>
      <c r="L45" s="21" t="s">
        <v>36</v>
      </c>
      <c r="M45" s="8">
        <v>1</v>
      </c>
      <c r="N45" s="21" t="s">
        <v>36</v>
      </c>
      <c r="O45" s="293">
        <f>[1]VME!$K$160</f>
        <v>302600</v>
      </c>
    </row>
    <row r="46" spans="1:15" ht="78.75" customHeight="1" x14ac:dyDescent="0.25">
      <c r="A46" s="315"/>
      <c r="B46" s="316"/>
      <c r="C46" s="315"/>
      <c r="D46" s="315"/>
      <c r="E46" s="318"/>
      <c r="F46" s="323"/>
      <c r="G46" s="323"/>
      <c r="H46" s="7" t="s">
        <v>126</v>
      </c>
      <c r="I46" s="42">
        <v>0.7</v>
      </c>
      <c r="J46" s="27" t="s">
        <v>67</v>
      </c>
      <c r="K46" s="21" t="s">
        <v>36</v>
      </c>
      <c r="L46" s="21" t="s">
        <v>36</v>
      </c>
      <c r="M46" s="21" t="s">
        <v>36</v>
      </c>
      <c r="N46" s="21">
        <v>1</v>
      </c>
      <c r="O46" s="293"/>
    </row>
    <row r="47" spans="1:15" ht="61.5" customHeight="1" x14ac:dyDescent="0.25">
      <c r="A47" s="315" t="s">
        <v>1740</v>
      </c>
      <c r="B47" s="316">
        <v>0.05</v>
      </c>
      <c r="C47" s="315" t="s">
        <v>93</v>
      </c>
      <c r="D47" s="317" t="s">
        <v>94</v>
      </c>
      <c r="E47" s="318">
        <v>2</v>
      </c>
      <c r="F47" s="322" t="s">
        <v>27</v>
      </c>
      <c r="G47" s="323" t="s">
        <v>150</v>
      </c>
      <c r="H47" s="6" t="s">
        <v>1739</v>
      </c>
      <c r="I47" s="42">
        <v>0.15</v>
      </c>
      <c r="J47" s="27" t="s">
        <v>153</v>
      </c>
      <c r="K47" s="29">
        <v>1</v>
      </c>
      <c r="L47" s="22" t="s">
        <v>36</v>
      </c>
      <c r="M47" s="22" t="s">
        <v>36</v>
      </c>
      <c r="N47" s="22" t="s">
        <v>36</v>
      </c>
      <c r="O47" s="293">
        <f>[1]VME!$K$179</f>
        <v>493000</v>
      </c>
    </row>
    <row r="48" spans="1:15" ht="88.5" customHeight="1" x14ac:dyDescent="0.25">
      <c r="A48" s="315"/>
      <c r="B48" s="316"/>
      <c r="C48" s="315"/>
      <c r="D48" s="317"/>
      <c r="E48" s="318"/>
      <c r="F48" s="322"/>
      <c r="G48" s="323"/>
      <c r="H48" s="6" t="s">
        <v>117</v>
      </c>
      <c r="I48" s="42">
        <v>0.3</v>
      </c>
      <c r="J48" s="27" t="s">
        <v>154</v>
      </c>
      <c r="K48" s="22" t="s">
        <v>36</v>
      </c>
      <c r="L48" s="29">
        <v>1</v>
      </c>
      <c r="M48" s="22" t="s">
        <v>36</v>
      </c>
      <c r="N48" s="22" t="s">
        <v>36</v>
      </c>
      <c r="O48" s="293"/>
    </row>
    <row r="49" spans="1:15" ht="45" customHeight="1" x14ac:dyDescent="0.25">
      <c r="A49" s="315"/>
      <c r="B49" s="316"/>
      <c r="C49" s="315"/>
      <c r="D49" s="317"/>
      <c r="E49" s="318"/>
      <c r="F49" s="322"/>
      <c r="G49" s="323"/>
      <c r="H49" s="6" t="s">
        <v>118</v>
      </c>
      <c r="I49" s="42">
        <v>0.55000000000000004</v>
      </c>
      <c r="J49" s="27" t="s">
        <v>155</v>
      </c>
      <c r="K49" s="22" t="s">
        <v>36</v>
      </c>
      <c r="L49" s="22" t="s">
        <v>36</v>
      </c>
      <c r="M49" s="8">
        <v>1</v>
      </c>
      <c r="N49" s="22">
        <v>1</v>
      </c>
      <c r="O49" s="293"/>
    </row>
    <row r="50" spans="1:15" s="24" customFormat="1" x14ac:dyDescent="0.25">
      <c r="O50" s="223"/>
    </row>
    <row r="51" spans="1:15" x14ac:dyDescent="0.25">
      <c r="O51" s="224"/>
    </row>
    <row r="52" spans="1:15" x14ac:dyDescent="0.25">
      <c r="O52" s="224"/>
    </row>
    <row r="53" spans="1:15" x14ac:dyDescent="0.25">
      <c r="O53" s="224"/>
    </row>
    <row r="54" spans="1:15" ht="61.5" customHeight="1" x14ac:dyDescent="0.25">
      <c r="A54" s="315" t="s">
        <v>68</v>
      </c>
      <c r="B54" s="316">
        <v>0.03</v>
      </c>
      <c r="C54" s="320" t="s">
        <v>1760</v>
      </c>
      <c r="D54" s="317" t="s">
        <v>96</v>
      </c>
      <c r="E54" s="321">
        <v>1</v>
      </c>
      <c r="F54" s="322" t="s">
        <v>51</v>
      </c>
      <c r="G54" s="287" t="s">
        <v>151</v>
      </c>
      <c r="H54" s="31" t="s">
        <v>127</v>
      </c>
      <c r="I54" s="43">
        <v>0.5</v>
      </c>
      <c r="J54" s="32" t="s">
        <v>1743</v>
      </c>
      <c r="K54" s="36" t="s">
        <v>36</v>
      </c>
      <c r="L54" s="36" t="s">
        <v>36</v>
      </c>
      <c r="M54" s="8">
        <v>1</v>
      </c>
      <c r="N54" s="36" t="s">
        <v>36</v>
      </c>
      <c r="O54" s="293">
        <f>[1]VME!$K$190</f>
        <v>500900</v>
      </c>
    </row>
    <row r="55" spans="1:15" ht="92.25" customHeight="1" x14ac:dyDescent="0.25">
      <c r="A55" s="315"/>
      <c r="B55" s="316"/>
      <c r="C55" s="320"/>
      <c r="D55" s="317"/>
      <c r="E55" s="321"/>
      <c r="F55" s="322"/>
      <c r="G55" s="287"/>
      <c r="H55" s="30" t="s">
        <v>98</v>
      </c>
      <c r="I55" s="43">
        <v>0.5</v>
      </c>
      <c r="J55" s="32" t="s">
        <v>43</v>
      </c>
      <c r="K55" s="36" t="s">
        <v>36</v>
      </c>
      <c r="L55" s="36" t="s">
        <v>36</v>
      </c>
      <c r="M55" s="36" t="s">
        <v>36</v>
      </c>
      <c r="N55" s="36">
        <v>1</v>
      </c>
      <c r="O55" s="293"/>
    </row>
    <row r="56" spans="1:15" ht="61.5" customHeight="1" x14ac:dyDescent="0.25">
      <c r="A56" s="315" t="s">
        <v>137</v>
      </c>
      <c r="B56" s="316">
        <v>0.04</v>
      </c>
      <c r="C56" s="315" t="s">
        <v>69</v>
      </c>
      <c r="D56" s="317" t="s">
        <v>97</v>
      </c>
      <c r="E56" s="318">
        <v>1</v>
      </c>
      <c r="F56" s="317" t="s">
        <v>51</v>
      </c>
      <c r="G56" s="317" t="s">
        <v>152</v>
      </c>
      <c r="H56" s="31" t="s">
        <v>128</v>
      </c>
      <c r="I56" s="42">
        <v>0.3</v>
      </c>
      <c r="J56" s="32" t="s">
        <v>1742</v>
      </c>
      <c r="K56" s="22" t="s">
        <v>36</v>
      </c>
      <c r="L56" s="22">
        <v>1</v>
      </c>
      <c r="M56" s="22" t="s">
        <v>36</v>
      </c>
      <c r="N56" s="22" t="s">
        <v>36</v>
      </c>
      <c r="O56" s="293">
        <f>[1]VME!$K$207</f>
        <v>193000</v>
      </c>
    </row>
    <row r="57" spans="1:15" ht="90.75" customHeight="1" x14ac:dyDescent="0.25">
      <c r="A57" s="315"/>
      <c r="B57" s="316"/>
      <c r="C57" s="315"/>
      <c r="D57" s="317"/>
      <c r="E57" s="318"/>
      <c r="F57" s="317"/>
      <c r="G57" s="317"/>
      <c r="H57" s="31" t="s">
        <v>98</v>
      </c>
      <c r="I57" s="42">
        <v>0.3</v>
      </c>
      <c r="J57" s="32" t="s">
        <v>1742</v>
      </c>
      <c r="K57" s="22" t="s">
        <v>36</v>
      </c>
      <c r="L57" s="22" t="s">
        <v>36</v>
      </c>
      <c r="M57" s="22">
        <v>1</v>
      </c>
      <c r="N57" s="22" t="s">
        <v>36</v>
      </c>
      <c r="O57" s="293"/>
    </row>
    <row r="58" spans="1:15" ht="45" customHeight="1" x14ac:dyDescent="0.25">
      <c r="A58" s="315"/>
      <c r="B58" s="316"/>
      <c r="C58" s="315"/>
      <c r="D58" s="317"/>
      <c r="E58" s="318"/>
      <c r="F58" s="317"/>
      <c r="G58" s="317"/>
      <c r="H58" s="31" t="s">
        <v>99</v>
      </c>
      <c r="I58" s="42">
        <v>0.4</v>
      </c>
      <c r="J58" s="32" t="s">
        <v>100</v>
      </c>
      <c r="K58" s="22" t="s">
        <v>36</v>
      </c>
      <c r="L58" s="22" t="s">
        <v>36</v>
      </c>
      <c r="M58" s="22" t="s">
        <v>36</v>
      </c>
      <c r="N58" s="22">
        <v>1</v>
      </c>
      <c r="O58" s="293"/>
    </row>
    <row r="59" spans="1:15" ht="45" x14ac:dyDescent="0.25">
      <c r="A59" s="319" t="s">
        <v>138</v>
      </c>
      <c r="B59" s="316">
        <v>0.05</v>
      </c>
      <c r="C59" s="315" t="s">
        <v>70</v>
      </c>
      <c r="D59" s="317" t="s">
        <v>101</v>
      </c>
      <c r="E59" s="318">
        <v>1</v>
      </c>
      <c r="F59" s="317" t="s">
        <v>27</v>
      </c>
      <c r="G59" s="317" t="s">
        <v>152</v>
      </c>
      <c r="H59" s="31" t="s">
        <v>128</v>
      </c>
      <c r="I59" s="42">
        <v>0.3</v>
      </c>
      <c r="J59" s="32" t="s">
        <v>1742</v>
      </c>
      <c r="K59" s="22" t="s">
        <v>36</v>
      </c>
      <c r="L59" s="22">
        <v>1</v>
      </c>
      <c r="M59" s="22" t="s">
        <v>36</v>
      </c>
      <c r="N59" s="22" t="s">
        <v>36</v>
      </c>
      <c r="O59" s="293">
        <f>[1]VME!$K$222</f>
        <v>193000</v>
      </c>
    </row>
    <row r="60" spans="1:15" ht="60" x14ac:dyDescent="0.25">
      <c r="A60" s="319"/>
      <c r="B60" s="316"/>
      <c r="C60" s="315"/>
      <c r="D60" s="317"/>
      <c r="E60" s="318"/>
      <c r="F60" s="317"/>
      <c r="G60" s="317"/>
      <c r="H60" s="31" t="s">
        <v>98</v>
      </c>
      <c r="I60" s="42">
        <v>0.3</v>
      </c>
      <c r="J60" s="32" t="s">
        <v>1742</v>
      </c>
      <c r="K60" s="22" t="s">
        <v>36</v>
      </c>
      <c r="L60" s="22" t="s">
        <v>36</v>
      </c>
      <c r="M60" s="22">
        <v>1</v>
      </c>
      <c r="N60" s="22" t="s">
        <v>36</v>
      </c>
      <c r="O60" s="293"/>
    </row>
    <row r="61" spans="1:15" ht="30" x14ac:dyDescent="0.25">
      <c r="A61" s="319"/>
      <c r="B61" s="316"/>
      <c r="C61" s="315"/>
      <c r="D61" s="317"/>
      <c r="E61" s="318"/>
      <c r="F61" s="317"/>
      <c r="G61" s="317"/>
      <c r="H61" s="31" t="s">
        <v>99</v>
      </c>
      <c r="I61" s="42">
        <v>0.4</v>
      </c>
      <c r="J61" s="32" t="s">
        <v>100</v>
      </c>
      <c r="K61" s="22" t="s">
        <v>36</v>
      </c>
      <c r="L61" s="22" t="s">
        <v>36</v>
      </c>
      <c r="M61" s="22" t="s">
        <v>36</v>
      </c>
      <c r="N61" s="22">
        <v>1</v>
      </c>
      <c r="O61" s="293"/>
    </row>
    <row r="62" spans="1:15" s="24" customFormat="1" x14ac:dyDescent="0.25">
      <c r="O62" s="223"/>
    </row>
    <row r="63" spans="1:15" x14ac:dyDescent="0.25">
      <c r="O63" s="224"/>
    </row>
    <row r="64" spans="1:15" x14ac:dyDescent="0.25">
      <c r="O64" s="224"/>
    </row>
    <row r="65" spans="1:15" x14ac:dyDescent="0.25">
      <c r="O65" s="224"/>
    </row>
    <row r="66" spans="1:15" ht="45" x14ac:dyDescent="0.25">
      <c r="A66" s="305" t="s">
        <v>71</v>
      </c>
      <c r="B66" s="307">
        <v>0.05</v>
      </c>
      <c r="C66" s="305" t="s">
        <v>72</v>
      </c>
      <c r="D66" s="309" t="s">
        <v>103</v>
      </c>
      <c r="E66" s="311">
        <v>3</v>
      </c>
      <c r="F66" s="309" t="s">
        <v>73</v>
      </c>
      <c r="G66" s="309" t="s">
        <v>152</v>
      </c>
      <c r="H66" s="31" t="s">
        <v>128</v>
      </c>
      <c r="I66" s="42">
        <v>0.3</v>
      </c>
      <c r="J66" s="208" t="s">
        <v>1742</v>
      </c>
      <c r="K66" s="209" t="s">
        <v>36</v>
      </c>
      <c r="L66" s="209">
        <v>1</v>
      </c>
      <c r="M66" s="209" t="s">
        <v>36</v>
      </c>
      <c r="N66" s="209" t="s">
        <v>36</v>
      </c>
      <c r="O66" s="293">
        <f>[1]VME!$K$237</f>
        <v>193000</v>
      </c>
    </row>
    <row r="67" spans="1:15" ht="60" x14ac:dyDescent="0.25">
      <c r="A67" s="306"/>
      <c r="B67" s="308"/>
      <c r="C67" s="306"/>
      <c r="D67" s="310"/>
      <c r="E67" s="312"/>
      <c r="F67" s="310"/>
      <c r="G67" s="310"/>
      <c r="H67" s="31" t="s">
        <v>98</v>
      </c>
      <c r="I67" s="42">
        <v>0.3</v>
      </c>
      <c r="J67" s="208" t="s">
        <v>1742</v>
      </c>
      <c r="K67" s="209" t="s">
        <v>36</v>
      </c>
      <c r="L67" s="209" t="s">
        <v>36</v>
      </c>
      <c r="M67" s="209">
        <v>1</v>
      </c>
      <c r="N67" s="209" t="s">
        <v>36</v>
      </c>
      <c r="O67" s="293"/>
    </row>
    <row r="68" spans="1:15" ht="30" x14ac:dyDescent="0.25">
      <c r="A68" s="306"/>
      <c r="B68" s="308"/>
      <c r="C68" s="306"/>
      <c r="D68" s="310"/>
      <c r="E68" s="312"/>
      <c r="F68" s="310"/>
      <c r="G68" s="310"/>
      <c r="H68" s="31" t="s">
        <v>99</v>
      </c>
      <c r="I68" s="42">
        <v>0.4</v>
      </c>
      <c r="J68" s="208" t="s">
        <v>100</v>
      </c>
      <c r="K68" s="209" t="s">
        <v>36</v>
      </c>
      <c r="L68" s="209" t="s">
        <v>36</v>
      </c>
      <c r="M68" s="209" t="s">
        <v>36</v>
      </c>
      <c r="N68" s="209">
        <v>1</v>
      </c>
      <c r="O68" s="293"/>
    </row>
    <row r="69" spans="1:15" ht="45" x14ac:dyDescent="0.25">
      <c r="A69" s="305" t="s">
        <v>76</v>
      </c>
      <c r="B69" s="307">
        <v>0.05</v>
      </c>
      <c r="C69" s="305" t="s">
        <v>75</v>
      </c>
      <c r="D69" s="309" t="s">
        <v>102</v>
      </c>
      <c r="E69" s="313">
        <v>1</v>
      </c>
      <c r="F69" s="309" t="s">
        <v>74</v>
      </c>
      <c r="G69" s="309" t="s">
        <v>152</v>
      </c>
      <c r="H69" s="31" t="s">
        <v>128</v>
      </c>
      <c r="I69" s="42">
        <v>0.3</v>
      </c>
      <c r="J69" s="32" t="s">
        <v>1742</v>
      </c>
      <c r="K69" s="4" t="s">
        <v>36</v>
      </c>
      <c r="L69" s="4">
        <v>1</v>
      </c>
      <c r="M69" s="4" t="s">
        <v>36</v>
      </c>
      <c r="N69" s="4" t="s">
        <v>36</v>
      </c>
      <c r="O69" s="294">
        <f>[1]VME!$K$254</f>
        <v>193000</v>
      </c>
    </row>
    <row r="70" spans="1:15" ht="60" x14ac:dyDescent="0.25">
      <c r="A70" s="306"/>
      <c r="B70" s="308"/>
      <c r="C70" s="306"/>
      <c r="D70" s="310"/>
      <c r="E70" s="314"/>
      <c r="F70" s="310"/>
      <c r="G70" s="310"/>
      <c r="H70" s="31" t="s">
        <v>98</v>
      </c>
      <c r="I70" s="42">
        <v>0.3</v>
      </c>
      <c r="J70" s="32" t="s">
        <v>1742</v>
      </c>
      <c r="K70" s="4" t="s">
        <v>36</v>
      </c>
      <c r="L70" s="4" t="s">
        <v>36</v>
      </c>
      <c r="M70" s="4">
        <v>1</v>
      </c>
      <c r="N70" s="4" t="s">
        <v>36</v>
      </c>
      <c r="O70" s="295"/>
    </row>
    <row r="71" spans="1:15" ht="30" x14ac:dyDescent="0.25">
      <c r="A71" s="306"/>
      <c r="B71" s="308"/>
      <c r="C71" s="306"/>
      <c r="D71" s="310"/>
      <c r="E71" s="314"/>
      <c r="F71" s="310"/>
      <c r="G71" s="310"/>
      <c r="H71" s="31" t="s">
        <v>99</v>
      </c>
      <c r="I71" s="42">
        <v>0.4</v>
      </c>
      <c r="J71" s="32" t="s">
        <v>100</v>
      </c>
      <c r="K71" s="4" t="s">
        <v>36</v>
      </c>
      <c r="L71" s="4" t="s">
        <v>36</v>
      </c>
      <c r="M71" s="4" t="s">
        <v>36</v>
      </c>
      <c r="N71" s="4">
        <v>1</v>
      </c>
      <c r="O71" s="295"/>
    </row>
    <row r="72" spans="1:15" ht="15.75" x14ac:dyDescent="0.25">
      <c r="A72" s="296" t="s">
        <v>22</v>
      </c>
      <c r="B72" s="297"/>
      <c r="C72" s="297"/>
      <c r="D72" s="297"/>
      <c r="E72" s="297"/>
      <c r="F72" s="297"/>
      <c r="G72" s="297"/>
      <c r="H72" s="297"/>
      <c r="I72" s="297"/>
      <c r="J72" s="297"/>
      <c r="K72" s="297"/>
      <c r="L72" s="297"/>
      <c r="M72" s="297"/>
      <c r="N72" s="298"/>
      <c r="O72" s="9">
        <f>O74-O73</f>
        <v>18667973.28668575</v>
      </c>
    </row>
    <row r="73" spans="1:15" ht="15.75" x14ac:dyDescent="0.25">
      <c r="A73" s="296" t="s">
        <v>23</v>
      </c>
      <c r="B73" s="297"/>
      <c r="C73" s="297"/>
      <c r="D73" s="297"/>
      <c r="E73" s="297"/>
      <c r="F73" s="297"/>
      <c r="G73" s="297"/>
      <c r="H73" s="297"/>
      <c r="I73" s="297"/>
      <c r="J73" s="297"/>
      <c r="K73" s="297"/>
      <c r="L73" s="297"/>
      <c r="M73" s="297"/>
      <c r="N73" s="298"/>
      <c r="O73" s="9">
        <f>[1]VME!$L$255</f>
        <v>64976900</v>
      </c>
    </row>
    <row r="74" spans="1:15" ht="15.75" x14ac:dyDescent="0.25">
      <c r="A74" s="299" t="s">
        <v>24</v>
      </c>
      <c r="B74" s="300"/>
      <c r="C74" s="300"/>
      <c r="D74" s="300"/>
      <c r="E74" s="300"/>
      <c r="F74" s="300"/>
      <c r="G74" s="300"/>
      <c r="H74" s="300"/>
      <c r="I74" s="300"/>
      <c r="J74" s="300"/>
      <c r="K74" s="300"/>
      <c r="L74" s="300"/>
      <c r="M74" s="300"/>
      <c r="N74" s="301"/>
      <c r="O74" s="10">
        <f>[1]VME!$K$255</f>
        <v>83644873.28668575</v>
      </c>
    </row>
    <row r="75" spans="1:15" ht="15.75" x14ac:dyDescent="0.25">
      <c r="A75" s="11"/>
      <c r="B75" s="12"/>
      <c r="C75" s="11"/>
      <c r="D75" s="11"/>
      <c r="E75" s="12"/>
      <c r="F75" s="12"/>
      <c r="G75" s="12"/>
      <c r="H75" s="11"/>
      <c r="I75" s="12"/>
      <c r="J75" s="12"/>
      <c r="K75" s="304" t="s">
        <v>15</v>
      </c>
      <c r="L75" s="304"/>
      <c r="M75" s="304"/>
      <c r="N75" s="304"/>
      <c r="O75" s="40">
        <v>52</v>
      </c>
    </row>
    <row r="77" spans="1:15" ht="15.75" customHeight="1" x14ac:dyDescent="0.25">
      <c r="K77" s="288" t="s">
        <v>16</v>
      </c>
      <c r="L77" s="288"/>
      <c r="M77" s="288"/>
      <c r="N77" s="288"/>
      <c r="O77" s="288"/>
    </row>
    <row r="78" spans="1:15" ht="15.75" customHeight="1" x14ac:dyDescent="0.25">
      <c r="K78" s="289"/>
      <c r="L78" s="289"/>
      <c r="M78" s="289"/>
      <c r="N78" s="289"/>
      <c r="O78" s="289"/>
    </row>
    <row r="79" spans="1:15" x14ac:dyDescent="0.25">
      <c r="K79" s="289"/>
      <c r="L79" s="289"/>
      <c r="M79" s="289"/>
      <c r="N79" s="289"/>
      <c r="O79" s="289"/>
    </row>
    <row r="80" spans="1:15" x14ac:dyDescent="0.25">
      <c r="K80" s="289"/>
      <c r="L80" s="289"/>
      <c r="M80" s="289"/>
      <c r="N80" s="289"/>
      <c r="O80" s="289"/>
    </row>
    <row r="81" spans="1:15" x14ac:dyDescent="0.25">
      <c r="K81" s="289"/>
      <c r="L81" s="289"/>
      <c r="M81" s="289"/>
      <c r="N81" s="289"/>
      <c r="O81" s="289"/>
    </row>
    <row r="82" spans="1:15" x14ac:dyDescent="0.25">
      <c r="A82" s="303"/>
      <c r="B82" s="303"/>
      <c r="C82" s="303"/>
      <c r="D82" s="303"/>
      <c r="E82" s="14"/>
      <c r="F82" s="39"/>
      <c r="G82" s="39"/>
      <c r="H82" s="39"/>
      <c r="I82" s="39"/>
      <c r="K82" s="290"/>
      <c r="L82" s="290"/>
      <c r="M82" s="290"/>
      <c r="N82" s="290"/>
      <c r="O82" s="290"/>
    </row>
    <row r="83" spans="1:15" ht="15.75" customHeight="1" x14ac:dyDescent="0.25">
      <c r="A83" s="285" t="s">
        <v>77</v>
      </c>
      <c r="B83" s="285"/>
      <c r="C83" s="285"/>
      <c r="D83" s="285"/>
      <c r="E83" s="14"/>
      <c r="F83" s="285" t="s">
        <v>79</v>
      </c>
      <c r="G83" s="285"/>
      <c r="H83" s="285"/>
      <c r="I83" s="285"/>
      <c r="K83" s="291" t="s">
        <v>17</v>
      </c>
      <c r="L83" s="291"/>
      <c r="M83" s="291"/>
      <c r="N83" s="291"/>
      <c r="O83" s="291"/>
    </row>
    <row r="84" spans="1:15" ht="15" customHeight="1" x14ac:dyDescent="0.25">
      <c r="A84" s="286" t="s">
        <v>78</v>
      </c>
      <c r="B84" s="286"/>
      <c r="C84" s="286"/>
      <c r="D84" s="286"/>
      <c r="E84" s="14"/>
      <c r="F84" s="286" t="s">
        <v>80</v>
      </c>
      <c r="G84" s="286"/>
      <c r="H84" s="286"/>
      <c r="I84" s="286"/>
      <c r="K84" s="292" t="s">
        <v>18</v>
      </c>
      <c r="L84" s="292"/>
      <c r="M84" s="292"/>
      <c r="N84" s="292"/>
      <c r="O84" s="292"/>
    </row>
    <row r="85" spans="1:15" x14ac:dyDescent="0.2">
      <c r="A85" s="15"/>
      <c r="B85" s="16"/>
      <c r="C85" s="15"/>
      <c r="D85" s="15"/>
      <c r="E85" s="16"/>
      <c r="F85" s="15"/>
      <c r="G85" s="15"/>
      <c r="H85" s="17"/>
      <c r="I85" s="17"/>
      <c r="J85" s="16"/>
      <c r="K85" s="340"/>
      <c r="L85" s="340"/>
      <c r="M85" s="340"/>
      <c r="N85" s="340"/>
      <c r="O85" s="340"/>
    </row>
    <row r="86" spans="1:15" x14ac:dyDescent="0.2">
      <c r="A86" s="15"/>
      <c r="B86" s="16"/>
      <c r="C86" s="15"/>
      <c r="D86" s="15"/>
      <c r="E86" s="16"/>
      <c r="F86" s="15"/>
      <c r="G86" s="15"/>
      <c r="H86" s="17"/>
      <c r="I86" s="17"/>
      <c r="J86" s="16"/>
      <c r="K86" s="340"/>
      <c r="L86" s="340"/>
      <c r="M86" s="340"/>
      <c r="N86" s="340"/>
      <c r="O86" s="340"/>
    </row>
    <row r="87" spans="1:15" x14ac:dyDescent="0.2">
      <c r="A87" s="18"/>
      <c r="B87" s="19"/>
      <c r="C87" s="18"/>
      <c r="D87" s="18"/>
      <c r="E87" s="16"/>
      <c r="F87" s="15"/>
      <c r="G87" s="15"/>
      <c r="H87" s="17"/>
      <c r="I87" s="17"/>
      <c r="J87" s="16"/>
      <c r="K87" s="340"/>
      <c r="L87" s="340"/>
      <c r="M87" s="340"/>
      <c r="N87" s="340"/>
      <c r="O87" s="340"/>
    </row>
    <row r="88" spans="1:15" x14ac:dyDescent="0.2">
      <c r="A88" s="302"/>
      <c r="B88" s="302"/>
      <c r="C88" s="302"/>
      <c r="D88" s="302"/>
      <c r="E88" s="16"/>
      <c r="F88" s="39"/>
      <c r="G88" s="39"/>
      <c r="H88" s="39"/>
      <c r="I88" s="39"/>
      <c r="J88" s="16"/>
      <c r="K88" s="341"/>
      <c r="L88" s="341"/>
      <c r="M88" s="341"/>
      <c r="N88" s="341"/>
      <c r="O88" s="341"/>
    </row>
    <row r="89" spans="1:15" ht="15" customHeight="1" x14ac:dyDescent="0.2">
      <c r="A89" s="286"/>
      <c r="B89" s="286"/>
      <c r="C89" s="286"/>
      <c r="D89" s="286"/>
      <c r="E89" s="16"/>
      <c r="F89" s="285" t="s">
        <v>81</v>
      </c>
      <c r="G89" s="285"/>
      <c r="H89" s="285"/>
      <c r="I89" s="285"/>
      <c r="J89" s="16"/>
      <c r="K89" s="291" t="s">
        <v>19</v>
      </c>
      <c r="L89" s="291"/>
      <c r="M89" s="291"/>
      <c r="N89" s="291"/>
      <c r="O89" s="291"/>
    </row>
    <row r="90" spans="1:15" ht="15.75" customHeight="1" x14ac:dyDescent="0.2">
      <c r="A90" s="286"/>
      <c r="B90" s="286"/>
      <c r="C90" s="286"/>
      <c r="D90" s="286"/>
      <c r="E90" s="16"/>
      <c r="F90" s="286" t="s">
        <v>82</v>
      </c>
      <c r="G90" s="286"/>
      <c r="H90" s="286"/>
      <c r="I90" s="286"/>
      <c r="J90" s="16"/>
      <c r="K90" s="292" t="s">
        <v>20</v>
      </c>
      <c r="L90" s="292"/>
      <c r="M90" s="292"/>
      <c r="N90" s="292"/>
      <c r="O90" s="292"/>
    </row>
  </sheetData>
  <sheetProtection selectLockedCells="1"/>
  <mergeCells count="179">
    <mergeCell ref="K85:O88"/>
    <mergeCell ref="K89:O89"/>
    <mergeCell ref="K90:O90"/>
    <mergeCell ref="A1:O1"/>
    <mergeCell ref="A2:O2"/>
    <mergeCell ref="A3:O3"/>
    <mergeCell ref="A4:O4"/>
    <mergeCell ref="A5:O5"/>
    <mergeCell ref="A6:O6"/>
    <mergeCell ref="A7:O7"/>
    <mergeCell ref="K8:N8"/>
    <mergeCell ref="A9:A10"/>
    <mergeCell ref="C9:C10"/>
    <mergeCell ref="D9:D10"/>
    <mergeCell ref="E9:E10"/>
    <mergeCell ref="F9:F10"/>
    <mergeCell ref="H9:H10"/>
    <mergeCell ref="J9:J10"/>
    <mergeCell ref="G9:G10"/>
    <mergeCell ref="K9:N9"/>
    <mergeCell ref="A8:B8"/>
    <mergeCell ref="B9:B10"/>
    <mergeCell ref="I9:I10"/>
    <mergeCell ref="H8:I8"/>
    <mergeCell ref="O9:O10"/>
    <mergeCell ref="C15:C16"/>
    <mergeCell ref="A15:A16"/>
    <mergeCell ref="D15:D16"/>
    <mergeCell ref="O15:O16"/>
    <mergeCell ref="A13:A14"/>
    <mergeCell ref="C13:C14"/>
    <mergeCell ref="D13:D14"/>
    <mergeCell ref="E13:E14"/>
    <mergeCell ref="F13:F14"/>
    <mergeCell ref="G13:G14"/>
    <mergeCell ref="O13:O14"/>
    <mergeCell ref="E15:E16"/>
    <mergeCell ref="F15:F16"/>
    <mergeCell ref="G15:G16"/>
    <mergeCell ref="G11:G12"/>
    <mergeCell ref="O11:O12"/>
    <mergeCell ref="G17:G18"/>
    <mergeCell ref="O17:O18"/>
    <mergeCell ref="A11:A12"/>
    <mergeCell ref="C11:C12"/>
    <mergeCell ref="D11:D12"/>
    <mergeCell ref="E11:E12"/>
    <mergeCell ref="F11:F12"/>
    <mergeCell ref="G21:G22"/>
    <mergeCell ref="O21:O22"/>
    <mergeCell ref="B11:B12"/>
    <mergeCell ref="B13:B14"/>
    <mergeCell ref="B15:B16"/>
    <mergeCell ref="B17:B18"/>
    <mergeCell ref="B21:B22"/>
    <mergeCell ref="A17:A18"/>
    <mergeCell ref="C17:C18"/>
    <mergeCell ref="D17:D18"/>
    <mergeCell ref="E17:E18"/>
    <mergeCell ref="F17:F18"/>
    <mergeCell ref="A23:A26"/>
    <mergeCell ref="C23:C26"/>
    <mergeCell ref="D23:D26"/>
    <mergeCell ref="E23:E26"/>
    <mergeCell ref="F23:F26"/>
    <mergeCell ref="G23:G26"/>
    <mergeCell ref="O23:O26"/>
    <mergeCell ref="A21:A22"/>
    <mergeCell ref="C21:C22"/>
    <mergeCell ref="D21:D22"/>
    <mergeCell ref="E21:E22"/>
    <mergeCell ref="F21:F22"/>
    <mergeCell ref="B23:B26"/>
    <mergeCell ref="G27:G30"/>
    <mergeCell ref="O27:O30"/>
    <mergeCell ref="A33:A35"/>
    <mergeCell ref="C33:C35"/>
    <mergeCell ref="D33:D35"/>
    <mergeCell ref="E33:E35"/>
    <mergeCell ref="F33:F35"/>
    <mergeCell ref="G33:G35"/>
    <mergeCell ref="O33:O35"/>
    <mergeCell ref="A27:A30"/>
    <mergeCell ref="C27:C30"/>
    <mergeCell ref="D27:D30"/>
    <mergeCell ref="E27:E30"/>
    <mergeCell ref="F27:F30"/>
    <mergeCell ref="B27:B30"/>
    <mergeCell ref="B33:B35"/>
    <mergeCell ref="G36:G39"/>
    <mergeCell ref="O36:O39"/>
    <mergeCell ref="A42:A44"/>
    <mergeCell ref="C42:C44"/>
    <mergeCell ref="D42:D44"/>
    <mergeCell ref="E42:E44"/>
    <mergeCell ref="F42:F44"/>
    <mergeCell ref="G42:G44"/>
    <mergeCell ref="O42:O44"/>
    <mergeCell ref="A36:A39"/>
    <mergeCell ref="C36:C39"/>
    <mergeCell ref="D36:D39"/>
    <mergeCell ref="E36:E39"/>
    <mergeCell ref="F36:F39"/>
    <mergeCell ref="B36:B39"/>
    <mergeCell ref="B42:B44"/>
    <mergeCell ref="A54:A55"/>
    <mergeCell ref="C54:C55"/>
    <mergeCell ref="D54:D55"/>
    <mergeCell ref="E54:E55"/>
    <mergeCell ref="F54:F55"/>
    <mergeCell ref="B54:B55"/>
    <mergeCell ref="G45:G46"/>
    <mergeCell ref="O45:O46"/>
    <mergeCell ref="A47:A49"/>
    <mergeCell ref="C47:C49"/>
    <mergeCell ref="D47:D49"/>
    <mergeCell ref="E47:E49"/>
    <mergeCell ref="F47:F49"/>
    <mergeCell ref="G47:G49"/>
    <mergeCell ref="O47:O49"/>
    <mergeCell ref="A45:A46"/>
    <mergeCell ref="C45:C46"/>
    <mergeCell ref="D45:D46"/>
    <mergeCell ref="E45:E46"/>
    <mergeCell ref="F45:F46"/>
    <mergeCell ref="B45:B46"/>
    <mergeCell ref="B47:B49"/>
    <mergeCell ref="A56:A58"/>
    <mergeCell ref="B56:B58"/>
    <mergeCell ref="C56:C58"/>
    <mergeCell ref="D56:D58"/>
    <mergeCell ref="E56:E58"/>
    <mergeCell ref="F56:F58"/>
    <mergeCell ref="G56:G58"/>
    <mergeCell ref="A59:A61"/>
    <mergeCell ref="B59:B61"/>
    <mergeCell ref="C59:C61"/>
    <mergeCell ref="D59:D61"/>
    <mergeCell ref="E59:E61"/>
    <mergeCell ref="F59:F61"/>
    <mergeCell ref="G59:G61"/>
    <mergeCell ref="A66:A68"/>
    <mergeCell ref="B66:B68"/>
    <mergeCell ref="C66:C68"/>
    <mergeCell ref="D66:D68"/>
    <mergeCell ref="E66:E68"/>
    <mergeCell ref="F66:F68"/>
    <mergeCell ref="G66:G68"/>
    <mergeCell ref="A69:A71"/>
    <mergeCell ref="B69:B71"/>
    <mergeCell ref="C69:C71"/>
    <mergeCell ref="D69:D71"/>
    <mergeCell ref="E69:E71"/>
    <mergeCell ref="F69:F71"/>
    <mergeCell ref="G69:G71"/>
    <mergeCell ref="F89:I89"/>
    <mergeCell ref="F90:I90"/>
    <mergeCell ref="G54:G55"/>
    <mergeCell ref="K77:O77"/>
    <mergeCell ref="K78:O82"/>
    <mergeCell ref="K83:O83"/>
    <mergeCell ref="K84:O84"/>
    <mergeCell ref="F83:I83"/>
    <mergeCell ref="F84:I84"/>
    <mergeCell ref="O56:O58"/>
    <mergeCell ref="O59:O61"/>
    <mergeCell ref="O66:O68"/>
    <mergeCell ref="O69:O71"/>
    <mergeCell ref="O54:O55"/>
    <mergeCell ref="A72:N72"/>
    <mergeCell ref="A74:N74"/>
    <mergeCell ref="A73:N73"/>
    <mergeCell ref="A88:D88"/>
    <mergeCell ref="A89:D89"/>
    <mergeCell ref="A90:D90"/>
    <mergeCell ref="A82:D82"/>
    <mergeCell ref="A83:D83"/>
    <mergeCell ref="A84:D84"/>
    <mergeCell ref="K75:N7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&amp;K08-0246</oddFooter>
  </headerFooter>
  <legacy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topLeftCell="A52" zoomScale="95" zoomScaleNormal="95" workbookViewId="0">
      <selection activeCell="O56" sqref="O56"/>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81"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140</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75" x14ac:dyDescent="0.25">
      <c r="A11" s="338" t="s">
        <v>755</v>
      </c>
      <c r="B11" s="316">
        <v>0.1</v>
      </c>
      <c r="C11" s="327" t="s">
        <v>756</v>
      </c>
      <c r="D11" s="356" t="s">
        <v>757</v>
      </c>
      <c r="E11" s="318">
        <v>5</v>
      </c>
      <c r="F11" s="320" t="s">
        <v>758</v>
      </c>
      <c r="G11" s="320" t="s">
        <v>759</v>
      </c>
      <c r="H11" s="56" t="s">
        <v>760</v>
      </c>
      <c r="I11" s="43">
        <v>0.4</v>
      </c>
      <c r="J11" s="52" t="s">
        <v>761</v>
      </c>
      <c r="K11" s="8" t="s">
        <v>36</v>
      </c>
      <c r="L11" s="43">
        <v>0.5</v>
      </c>
      <c r="M11" s="8" t="s">
        <v>36</v>
      </c>
      <c r="N11" s="43">
        <v>0.5</v>
      </c>
      <c r="O11" s="325">
        <f>[1]DJ!$K$14</f>
        <v>45300</v>
      </c>
    </row>
    <row r="12" spans="1:15" ht="90" x14ac:dyDescent="0.25">
      <c r="A12" s="338"/>
      <c r="B12" s="316"/>
      <c r="C12" s="327"/>
      <c r="D12" s="356"/>
      <c r="E12" s="318"/>
      <c r="F12" s="320"/>
      <c r="G12" s="320"/>
      <c r="H12" s="56" t="s">
        <v>762</v>
      </c>
      <c r="I12" s="43">
        <v>0.3</v>
      </c>
      <c r="J12" s="52" t="s">
        <v>763</v>
      </c>
      <c r="K12" s="8" t="s">
        <v>36</v>
      </c>
      <c r="L12" s="8" t="s">
        <v>36</v>
      </c>
      <c r="M12" s="8" t="s">
        <v>36</v>
      </c>
      <c r="N12" s="50">
        <v>1</v>
      </c>
      <c r="O12" s="325"/>
    </row>
    <row r="13" spans="1:15" ht="75" x14ac:dyDescent="0.25">
      <c r="A13" s="338"/>
      <c r="B13" s="316"/>
      <c r="C13" s="327"/>
      <c r="D13" s="356"/>
      <c r="E13" s="318"/>
      <c r="F13" s="320"/>
      <c r="G13" s="320"/>
      <c r="H13" s="56" t="s">
        <v>764</v>
      </c>
      <c r="I13" s="43">
        <v>0.3</v>
      </c>
      <c r="J13" s="52" t="s">
        <v>703</v>
      </c>
      <c r="K13" s="43">
        <v>0.25</v>
      </c>
      <c r="L13" s="43">
        <v>0.25</v>
      </c>
      <c r="M13" s="43">
        <v>0.25</v>
      </c>
      <c r="N13" s="43">
        <v>0.25</v>
      </c>
      <c r="O13" s="325"/>
    </row>
    <row r="14" spans="1:15" ht="60" x14ac:dyDescent="0.25">
      <c r="A14" s="338" t="s">
        <v>765</v>
      </c>
      <c r="B14" s="316">
        <v>0.1</v>
      </c>
      <c r="C14" s="315" t="s">
        <v>766</v>
      </c>
      <c r="D14" s="317" t="s">
        <v>767</v>
      </c>
      <c r="E14" s="318">
        <v>3</v>
      </c>
      <c r="F14" s="317" t="s">
        <v>758</v>
      </c>
      <c r="G14" s="317" t="s">
        <v>768</v>
      </c>
      <c r="H14" s="49" t="s">
        <v>769</v>
      </c>
      <c r="I14" s="59">
        <v>0.45</v>
      </c>
      <c r="J14" s="51" t="s">
        <v>770</v>
      </c>
      <c r="K14" s="8">
        <v>6</v>
      </c>
      <c r="L14" s="50">
        <v>6</v>
      </c>
      <c r="M14" s="50">
        <v>6</v>
      </c>
      <c r="N14" s="50">
        <v>6</v>
      </c>
      <c r="O14" s="325">
        <f>[1]DJ!$K$26</f>
        <v>1160200</v>
      </c>
    </row>
    <row r="15" spans="1:15" ht="105" x14ac:dyDescent="0.25">
      <c r="A15" s="338"/>
      <c r="B15" s="316"/>
      <c r="C15" s="315"/>
      <c r="D15" s="317"/>
      <c r="E15" s="318"/>
      <c r="F15" s="317"/>
      <c r="G15" s="317"/>
      <c r="H15" s="49" t="s">
        <v>771</v>
      </c>
      <c r="I15" s="59">
        <v>0.45</v>
      </c>
      <c r="J15" s="51" t="s">
        <v>772</v>
      </c>
      <c r="K15" s="8">
        <v>6</v>
      </c>
      <c r="L15" s="50">
        <v>6</v>
      </c>
      <c r="M15" s="50">
        <v>6</v>
      </c>
      <c r="N15" s="50">
        <v>6</v>
      </c>
      <c r="O15" s="325"/>
    </row>
    <row r="16" spans="1:15" ht="75" x14ac:dyDescent="0.25">
      <c r="A16" s="338"/>
      <c r="B16" s="316"/>
      <c r="C16" s="315"/>
      <c r="D16" s="317"/>
      <c r="E16" s="318"/>
      <c r="F16" s="317"/>
      <c r="G16" s="317"/>
      <c r="H16" s="49" t="s">
        <v>773</v>
      </c>
      <c r="I16" s="59">
        <v>0.1</v>
      </c>
      <c r="J16" s="51" t="s">
        <v>774</v>
      </c>
      <c r="K16" s="8" t="s">
        <v>36</v>
      </c>
      <c r="L16" s="50">
        <v>1</v>
      </c>
      <c r="M16" s="50">
        <v>1</v>
      </c>
      <c r="N16" s="50">
        <v>1</v>
      </c>
      <c r="O16" s="325"/>
    </row>
    <row r="17" spans="1:15" s="151" customFormat="1" ht="15.75" customHeight="1" x14ac:dyDescent="0.25">
      <c r="B17" s="152"/>
      <c r="O17" s="239"/>
    </row>
    <row r="18" spans="1:15" s="151" customFormat="1" ht="15.75" customHeight="1" x14ac:dyDescent="0.25">
      <c r="B18" s="152"/>
      <c r="O18" s="239"/>
    </row>
    <row r="19" spans="1:15" s="151" customFormat="1" ht="15.75" customHeight="1" x14ac:dyDescent="0.25">
      <c r="B19" s="152"/>
      <c r="O19" s="239"/>
    </row>
    <row r="20" spans="1:15" ht="141.75" customHeight="1" x14ac:dyDescent="0.25">
      <c r="A20" s="153" t="s">
        <v>775</v>
      </c>
      <c r="B20" s="58">
        <v>0.05</v>
      </c>
      <c r="C20" s="56" t="s">
        <v>776</v>
      </c>
      <c r="D20" s="49" t="s">
        <v>777</v>
      </c>
      <c r="E20" s="53">
        <v>1</v>
      </c>
      <c r="F20" s="49" t="s">
        <v>758</v>
      </c>
      <c r="G20" s="49" t="s">
        <v>778</v>
      </c>
      <c r="H20" s="49" t="s">
        <v>779</v>
      </c>
      <c r="I20" s="59">
        <v>1</v>
      </c>
      <c r="J20" s="52" t="s">
        <v>780</v>
      </c>
      <c r="K20" s="8" t="s">
        <v>36</v>
      </c>
      <c r="L20" s="8" t="s">
        <v>36</v>
      </c>
      <c r="M20" s="50">
        <v>1</v>
      </c>
      <c r="N20" s="8" t="s">
        <v>36</v>
      </c>
      <c r="O20" s="238">
        <f>[1]DJ!$K$30</f>
        <v>0</v>
      </c>
    </row>
    <row r="21" spans="1:15" ht="81" customHeight="1" x14ac:dyDescent="0.25">
      <c r="A21" s="445" t="s">
        <v>781</v>
      </c>
      <c r="B21" s="316">
        <v>0.15</v>
      </c>
      <c r="C21" s="327" t="s">
        <v>782</v>
      </c>
      <c r="D21" s="356" t="s">
        <v>783</v>
      </c>
      <c r="E21" s="436">
        <v>1</v>
      </c>
      <c r="F21" s="320" t="s">
        <v>758</v>
      </c>
      <c r="G21" s="320" t="s">
        <v>784</v>
      </c>
      <c r="H21" s="37" t="s">
        <v>785</v>
      </c>
      <c r="I21" s="41">
        <v>0.5</v>
      </c>
      <c r="J21" s="52" t="s">
        <v>786</v>
      </c>
      <c r="K21" s="43">
        <v>0.25</v>
      </c>
      <c r="L21" s="43">
        <v>0.25</v>
      </c>
      <c r="M21" s="43">
        <v>0.25</v>
      </c>
      <c r="N21" s="43">
        <v>0.25</v>
      </c>
      <c r="O21" s="400">
        <f>[1]DJ!$K$34</f>
        <v>70000</v>
      </c>
    </row>
    <row r="22" spans="1:15" ht="129" customHeight="1" x14ac:dyDescent="0.25">
      <c r="A22" s="445"/>
      <c r="B22" s="316"/>
      <c r="C22" s="327"/>
      <c r="D22" s="356"/>
      <c r="E22" s="436"/>
      <c r="F22" s="320"/>
      <c r="G22" s="320"/>
      <c r="H22" s="37" t="s">
        <v>787</v>
      </c>
      <c r="I22" s="41">
        <v>0.5</v>
      </c>
      <c r="J22" s="154" t="s">
        <v>788</v>
      </c>
      <c r="K22" s="43">
        <v>0.25</v>
      </c>
      <c r="L22" s="43">
        <v>0.25</v>
      </c>
      <c r="M22" s="43">
        <v>0.25</v>
      </c>
      <c r="N22" s="43">
        <v>0.25</v>
      </c>
      <c r="O22" s="324"/>
    </row>
    <row r="23" spans="1:15" ht="174.75" customHeight="1" x14ac:dyDescent="0.25">
      <c r="A23" s="48" t="s">
        <v>789</v>
      </c>
      <c r="B23" s="58">
        <v>0.1</v>
      </c>
      <c r="C23" s="47" t="s">
        <v>790</v>
      </c>
      <c r="D23" s="49" t="s">
        <v>791</v>
      </c>
      <c r="E23" s="53">
        <v>1</v>
      </c>
      <c r="F23" s="49" t="s">
        <v>758</v>
      </c>
      <c r="G23" s="49" t="s">
        <v>759</v>
      </c>
      <c r="H23" s="49" t="s">
        <v>792</v>
      </c>
      <c r="I23" s="59">
        <v>1</v>
      </c>
      <c r="J23" s="51" t="s">
        <v>793</v>
      </c>
      <c r="K23" s="8" t="s">
        <v>36</v>
      </c>
      <c r="L23" s="50">
        <v>1</v>
      </c>
      <c r="M23" s="8" t="s">
        <v>36</v>
      </c>
      <c r="N23" s="8" t="s">
        <v>36</v>
      </c>
      <c r="O23" s="238">
        <f>[1]DJ!$K$36</f>
        <v>0</v>
      </c>
    </row>
    <row r="24" spans="1:15" s="151" customFormat="1" ht="15.75" customHeight="1" x14ac:dyDescent="0.25">
      <c r="B24" s="152"/>
      <c r="O24" s="239"/>
    </row>
    <row r="25" spans="1:15" s="151" customFormat="1" ht="15.75" customHeight="1" x14ac:dyDescent="0.25">
      <c r="B25" s="152"/>
      <c r="O25" s="239"/>
    </row>
    <row r="26" spans="1:15" s="151" customFormat="1" ht="15.75" customHeight="1" x14ac:dyDescent="0.25">
      <c r="B26" s="152"/>
      <c r="O26" s="239"/>
    </row>
    <row r="27" spans="1:15" ht="160.5" customHeight="1" x14ac:dyDescent="0.25">
      <c r="A27" s="48" t="s">
        <v>794</v>
      </c>
      <c r="B27" s="58">
        <v>0.02</v>
      </c>
      <c r="C27" s="56" t="s">
        <v>795</v>
      </c>
      <c r="D27" s="49" t="s">
        <v>796</v>
      </c>
      <c r="E27" s="43">
        <v>1</v>
      </c>
      <c r="F27" s="49" t="s">
        <v>758</v>
      </c>
      <c r="G27" s="49" t="s">
        <v>797</v>
      </c>
      <c r="H27" s="47" t="s">
        <v>798</v>
      </c>
      <c r="I27" s="59">
        <v>1</v>
      </c>
      <c r="J27" s="52" t="s">
        <v>799</v>
      </c>
      <c r="K27" s="50">
        <v>1</v>
      </c>
      <c r="L27" s="50">
        <v>1</v>
      </c>
      <c r="M27" s="8" t="s">
        <v>36</v>
      </c>
      <c r="N27" s="8" t="s">
        <v>36</v>
      </c>
      <c r="O27" s="238">
        <f>[1]DJ!$K$39</f>
        <v>19600</v>
      </c>
    </row>
    <row r="28" spans="1:15" ht="175.5" customHeight="1" x14ac:dyDescent="0.25">
      <c r="A28" s="48" t="s">
        <v>800</v>
      </c>
      <c r="B28" s="58">
        <v>0.01</v>
      </c>
      <c r="C28" s="57" t="s">
        <v>801</v>
      </c>
      <c r="D28" s="69" t="s">
        <v>802</v>
      </c>
      <c r="E28" s="53">
        <v>12</v>
      </c>
      <c r="F28" s="56" t="s">
        <v>758</v>
      </c>
      <c r="G28" s="56" t="s">
        <v>803</v>
      </c>
      <c r="H28" s="37" t="s">
        <v>804</v>
      </c>
      <c r="I28" s="41">
        <v>1</v>
      </c>
      <c r="J28" s="52" t="s">
        <v>805</v>
      </c>
      <c r="K28" s="8">
        <v>3</v>
      </c>
      <c r="L28" s="62">
        <v>3</v>
      </c>
      <c r="M28" s="62">
        <v>3</v>
      </c>
      <c r="N28" s="50">
        <v>3</v>
      </c>
      <c r="O28" s="225">
        <f>[1]DJ!$K$41</f>
        <v>0</v>
      </c>
    </row>
    <row r="29" spans="1:15" ht="61.5" customHeight="1" x14ac:dyDescent="0.25">
      <c r="A29" s="315" t="s">
        <v>806</v>
      </c>
      <c r="B29" s="316">
        <v>0.12</v>
      </c>
      <c r="C29" s="315" t="s">
        <v>807</v>
      </c>
      <c r="D29" s="317" t="s">
        <v>808</v>
      </c>
      <c r="E29" s="355">
        <v>1</v>
      </c>
      <c r="F29" s="317" t="s">
        <v>758</v>
      </c>
      <c r="G29" s="317" t="s">
        <v>809</v>
      </c>
      <c r="H29" s="49" t="s">
        <v>810</v>
      </c>
      <c r="I29" s="59">
        <v>0.35</v>
      </c>
      <c r="J29" s="51" t="s">
        <v>811</v>
      </c>
      <c r="K29" s="43">
        <v>0.25</v>
      </c>
      <c r="L29" s="43">
        <v>0.25</v>
      </c>
      <c r="M29" s="43">
        <v>0.25</v>
      </c>
      <c r="N29" s="43">
        <v>0.25</v>
      </c>
      <c r="O29" s="402">
        <f>[1]DJ!$K$60</f>
        <v>1475200</v>
      </c>
    </row>
    <row r="30" spans="1:15" ht="65.25" customHeight="1" x14ac:dyDescent="0.25">
      <c r="A30" s="315"/>
      <c r="B30" s="316"/>
      <c r="C30" s="315"/>
      <c r="D30" s="317"/>
      <c r="E30" s="355"/>
      <c r="F30" s="317"/>
      <c r="G30" s="317"/>
      <c r="H30" s="49" t="s">
        <v>812</v>
      </c>
      <c r="I30" s="59">
        <v>0.05</v>
      </c>
      <c r="J30" s="51" t="s">
        <v>813</v>
      </c>
      <c r="K30" s="43">
        <v>0.25</v>
      </c>
      <c r="L30" s="43">
        <v>0.25</v>
      </c>
      <c r="M30" s="43">
        <v>0.25</v>
      </c>
      <c r="N30" s="43">
        <v>0.25</v>
      </c>
      <c r="O30" s="402"/>
    </row>
    <row r="31" spans="1:15" ht="75" customHeight="1" x14ac:dyDescent="0.25">
      <c r="A31" s="315"/>
      <c r="B31" s="316"/>
      <c r="C31" s="315"/>
      <c r="D31" s="317"/>
      <c r="E31" s="355"/>
      <c r="F31" s="317"/>
      <c r="G31" s="317"/>
      <c r="H31" s="49" t="s">
        <v>814</v>
      </c>
      <c r="I31" s="59">
        <v>0.5</v>
      </c>
      <c r="J31" s="51" t="s">
        <v>815</v>
      </c>
      <c r="K31" s="43">
        <v>0.25</v>
      </c>
      <c r="L31" s="43">
        <v>0.25</v>
      </c>
      <c r="M31" s="43">
        <v>0.25</v>
      </c>
      <c r="N31" s="43">
        <v>0.25</v>
      </c>
      <c r="O31" s="402"/>
    </row>
    <row r="32" spans="1:15" s="24" customFormat="1" ht="15.75" customHeight="1" x14ac:dyDescent="0.25">
      <c r="B32" s="71"/>
      <c r="O32" s="223"/>
    </row>
    <row r="33" spans="1:15" s="24" customFormat="1" ht="15.75" customHeight="1" x14ac:dyDescent="0.25">
      <c r="B33" s="71"/>
      <c r="O33" s="223"/>
    </row>
    <row r="34" spans="1:15" s="24" customFormat="1" ht="100.5" customHeight="1" x14ac:dyDescent="0.25">
      <c r="A34" s="315" t="s">
        <v>816</v>
      </c>
      <c r="B34" s="316" t="s">
        <v>36</v>
      </c>
      <c r="C34" s="315" t="s">
        <v>807</v>
      </c>
      <c r="D34" s="317" t="s">
        <v>808</v>
      </c>
      <c r="E34" s="355">
        <v>1</v>
      </c>
      <c r="F34" s="317" t="s">
        <v>758</v>
      </c>
      <c r="G34" s="317" t="s">
        <v>809</v>
      </c>
      <c r="H34" s="49" t="s">
        <v>817</v>
      </c>
      <c r="I34" s="59">
        <v>0.05</v>
      </c>
      <c r="J34" s="51" t="s">
        <v>818</v>
      </c>
      <c r="K34" s="43">
        <v>0.25</v>
      </c>
      <c r="L34" s="43">
        <v>0.25</v>
      </c>
      <c r="M34" s="43">
        <v>0.25</v>
      </c>
      <c r="N34" s="43">
        <v>0.25</v>
      </c>
      <c r="O34" s="446" t="s">
        <v>36</v>
      </c>
    </row>
    <row r="35" spans="1:15" s="24" customFormat="1" ht="100.5" customHeight="1" x14ac:dyDescent="0.25">
      <c r="A35" s="315"/>
      <c r="B35" s="316"/>
      <c r="C35" s="315"/>
      <c r="D35" s="317"/>
      <c r="E35" s="355"/>
      <c r="F35" s="317"/>
      <c r="G35" s="317"/>
      <c r="H35" s="49" t="s">
        <v>819</v>
      </c>
      <c r="I35" s="59">
        <v>0.05</v>
      </c>
      <c r="J35" s="51" t="s">
        <v>820</v>
      </c>
      <c r="K35" s="43">
        <v>0.25</v>
      </c>
      <c r="L35" s="43">
        <v>0.25</v>
      </c>
      <c r="M35" s="43">
        <v>0.25</v>
      </c>
      <c r="N35" s="43">
        <v>0.25</v>
      </c>
      <c r="O35" s="447"/>
    </row>
    <row r="36" spans="1:15" ht="81.75" customHeight="1" x14ac:dyDescent="0.25">
      <c r="A36" s="315" t="s">
        <v>821</v>
      </c>
      <c r="B36" s="316">
        <v>0.1</v>
      </c>
      <c r="C36" s="320" t="s">
        <v>822</v>
      </c>
      <c r="D36" s="317" t="s">
        <v>823</v>
      </c>
      <c r="E36" s="355">
        <v>1</v>
      </c>
      <c r="F36" s="317" t="s">
        <v>824</v>
      </c>
      <c r="G36" s="317" t="s">
        <v>825</v>
      </c>
      <c r="H36" s="49" t="s">
        <v>826</v>
      </c>
      <c r="I36" s="59">
        <v>0.2</v>
      </c>
      <c r="J36" s="52" t="s">
        <v>62</v>
      </c>
      <c r="K36" s="43">
        <v>0.25</v>
      </c>
      <c r="L36" s="43">
        <v>0.25</v>
      </c>
      <c r="M36" s="43">
        <v>0.25</v>
      </c>
      <c r="N36" s="43">
        <v>0.25</v>
      </c>
      <c r="O36" s="402">
        <f>[1]DJ!$K$82</f>
        <v>1165500</v>
      </c>
    </row>
    <row r="37" spans="1:15" ht="46.5" customHeight="1" x14ac:dyDescent="0.25">
      <c r="A37" s="315"/>
      <c r="B37" s="316"/>
      <c r="C37" s="320"/>
      <c r="D37" s="317"/>
      <c r="E37" s="355"/>
      <c r="F37" s="317"/>
      <c r="G37" s="317"/>
      <c r="H37" s="49" t="s">
        <v>827</v>
      </c>
      <c r="I37" s="59">
        <v>0.15</v>
      </c>
      <c r="J37" s="52" t="s">
        <v>828</v>
      </c>
      <c r="K37" s="43">
        <v>0.25</v>
      </c>
      <c r="L37" s="43">
        <v>0.25</v>
      </c>
      <c r="M37" s="43">
        <v>0.25</v>
      </c>
      <c r="N37" s="43">
        <v>0.25</v>
      </c>
      <c r="O37" s="402"/>
    </row>
    <row r="38" spans="1:15" ht="63" customHeight="1" x14ac:dyDescent="0.25">
      <c r="A38" s="315"/>
      <c r="B38" s="316"/>
      <c r="C38" s="320"/>
      <c r="D38" s="317"/>
      <c r="E38" s="355"/>
      <c r="F38" s="317"/>
      <c r="G38" s="317"/>
      <c r="H38" s="49" t="s">
        <v>829</v>
      </c>
      <c r="I38" s="59">
        <v>0.3</v>
      </c>
      <c r="J38" s="52" t="s">
        <v>830</v>
      </c>
      <c r="K38" s="43">
        <v>0.25</v>
      </c>
      <c r="L38" s="43">
        <v>0.25</v>
      </c>
      <c r="M38" s="43">
        <v>0.25</v>
      </c>
      <c r="N38" s="43">
        <v>0.25</v>
      </c>
      <c r="O38" s="402"/>
    </row>
    <row r="39" spans="1:15" ht="78" customHeight="1" x14ac:dyDescent="0.25">
      <c r="A39" s="315"/>
      <c r="B39" s="316"/>
      <c r="C39" s="320"/>
      <c r="D39" s="317"/>
      <c r="E39" s="355"/>
      <c r="F39" s="317"/>
      <c r="G39" s="317"/>
      <c r="H39" s="49" t="s">
        <v>831</v>
      </c>
      <c r="I39" s="59">
        <v>0.3</v>
      </c>
      <c r="J39" s="52" t="s">
        <v>832</v>
      </c>
      <c r="K39" s="43">
        <v>0.25</v>
      </c>
      <c r="L39" s="43">
        <v>0.25</v>
      </c>
      <c r="M39" s="43">
        <v>0.25</v>
      </c>
      <c r="N39" s="43">
        <v>0.25</v>
      </c>
      <c r="O39" s="402"/>
    </row>
    <row r="40" spans="1:15" ht="66" customHeight="1" x14ac:dyDescent="0.25">
      <c r="A40" s="315"/>
      <c r="B40" s="316"/>
      <c r="C40" s="320"/>
      <c r="D40" s="317"/>
      <c r="E40" s="355"/>
      <c r="F40" s="317"/>
      <c r="G40" s="317"/>
      <c r="H40" s="49" t="s">
        <v>833</v>
      </c>
      <c r="I40" s="59">
        <v>0.05</v>
      </c>
      <c r="J40" s="52" t="s">
        <v>834</v>
      </c>
      <c r="K40" s="43">
        <v>0.25</v>
      </c>
      <c r="L40" s="43">
        <v>0.25</v>
      </c>
      <c r="M40" s="43">
        <v>0.25</v>
      </c>
      <c r="N40" s="43">
        <v>0.25</v>
      </c>
      <c r="O40" s="402"/>
    </row>
    <row r="41" spans="1:15" s="24" customFormat="1" ht="15.75" customHeight="1" x14ac:dyDescent="0.25">
      <c r="B41" s="71"/>
      <c r="O41" s="223"/>
    </row>
    <row r="42" spans="1:15" s="24" customFormat="1" ht="15.75" customHeight="1" x14ac:dyDescent="0.25">
      <c r="B42" s="71"/>
      <c r="O42" s="223"/>
    </row>
    <row r="43" spans="1:15" s="24" customFormat="1" ht="15.75" customHeight="1" x14ac:dyDescent="0.25">
      <c r="B43" s="71"/>
      <c r="O43" s="223"/>
    </row>
    <row r="44" spans="1:15" ht="102" customHeight="1" x14ac:dyDescent="0.25">
      <c r="A44" s="315" t="s">
        <v>835</v>
      </c>
      <c r="B44" s="316">
        <v>0.1</v>
      </c>
      <c r="C44" s="315" t="s">
        <v>836</v>
      </c>
      <c r="D44" s="320" t="s">
        <v>837</v>
      </c>
      <c r="E44" s="316">
        <v>1</v>
      </c>
      <c r="F44" s="315" t="s">
        <v>824</v>
      </c>
      <c r="G44" s="387" t="s">
        <v>36</v>
      </c>
      <c r="H44" s="47" t="s">
        <v>838</v>
      </c>
      <c r="I44" s="58">
        <v>0.5</v>
      </c>
      <c r="J44" s="56" t="s">
        <v>839</v>
      </c>
      <c r="K44" s="43" t="s">
        <v>36</v>
      </c>
      <c r="L44" s="43">
        <v>0.5</v>
      </c>
      <c r="M44" s="43" t="s">
        <v>36</v>
      </c>
      <c r="N44" s="43">
        <v>0.5</v>
      </c>
      <c r="O44" s="325">
        <f>[1]DJ!$K$87</f>
        <v>300000</v>
      </c>
    </row>
    <row r="45" spans="1:15" ht="102" customHeight="1" x14ac:dyDescent="0.25">
      <c r="A45" s="315"/>
      <c r="B45" s="316"/>
      <c r="C45" s="315"/>
      <c r="D45" s="320"/>
      <c r="E45" s="316"/>
      <c r="F45" s="315"/>
      <c r="G45" s="387"/>
      <c r="H45" s="56" t="s">
        <v>840</v>
      </c>
      <c r="I45" s="43">
        <v>0.5</v>
      </c>
      <c r="J45" s="56" t="s">
        <v>841</v>
      </c>
      <c r="K45" s="58" t="s">
        <v>36</v>
      </c>
      <c r="L45" s="58">
        <v>0.5</v>
      </c>
      <c r="M45" s="58" t="s">
        <v>36</v>
      </c>
      <c r="N45" s="58">
        <v>0.5</v>
      </c>
      <c r="O45" s="325"/>
    </row>
    <row r="46" spans="1:15" ht="105.75" customHeight="1" x14ac:dyDescent="0.25">
      <c r="A46" s="315" t="s">
        <v>842</v>
      </c>
      <c r="B46" s="316">
        <v>0.1</v>
      </c>
      <c r="C46" s="315" t="s">
        <v>843</v>
      </c>
      <c r="D46" s="320" t="s">
        <v>844</v>
      </c>
      <c r="E46" s="316">
        <v>1</v>
      </c>
      <c r="F46" s="315" t="s">
        <v>758</v>
      </c>
      <c r="G46" s="315" t="s">
        <v>845</v>
      </c>
      <c r="H46" s="47" t="s">
        <v>846</v>
      </c>
      <c r="I46" s="58">
        <v>0.9</v>
      </c>
      <c r="J46" s="56" t="s">
        <v>847</v>
      </c>
      <c r="K46" s="58">
        <v>0.25</v>
      </c>
      <c r="L46" s="58">
        <v>0.25</v>
      </c>
      <c r="M46" s="58">
        <v>0.25</v>
      </c>
      <c r="N46" s="58">
        <v>0.25</v>
      </c>
      <c r="O46" s="325">
        <f>[1]DJ!$K$91</f>
        <v>540000</v>
      </c>
    </row>
    <row r="47" spans="1:15" ht="105.75" customHeight="1" x14ac:dyDescent="0.25">
      <c r="A47" s="315"/>
      <c r="B47" s="316"/>
      <c r="C47" s="315"/>
      <c r="D47" s="320"/>
      <c r="E47" s="316"/>
      <c r="F47" s="315"/>
      <c r="G47" s="315"/>
      <c r="H47" s="56" t="s">
        <v>848</v>
      </c>
      <c r="I47" s="43">
        <v>0.05</v>
      </c>
      <c r="J47" s="56" t="s">
        <v>849</v>
      </c>
      <c r="K47" s="58">
        <v>0.25</v>
      </c>
      <c r="L47" s="58">
        <v>0.25</v>
      </c>
      <c r="M47" s="58">
        <v>0.25</v>
      </c>
      <c r="N47" s="58">
        <v>0.25</v>
      </c>
      <c r="O47" s="325"/>
    </row>
    <row r="48" spans="1:15" ht="105.75" customHeight="1" x14ac:dyDescent="0.25">
      <c r="A48" s="315"/>
      <c r="B48" s="316"/>
      <c r="C48" s="315"/>
      <c r="D48" s="320"/>
      <c r="E48" s="316"/>
      <c r="F48" s="315"/>
      <c r="G48" s="315"/>
      <c r="H48" s="56" t="s">
        <v>850</v>
      </c>
      <c r="I48" s="43">
        <v>0.05</v>
      </c>
      <c r="J48" s="56" t="s">
        <v>851</v>
      </c>
      <c r="K48" s="58">
        <v>0.25</v>
      </c>
      <c r="L48" s="58">
        <v>0.25</v>
      </c>
      <c r="M48" s="58">
        <v>0.25</v>
      </c>
      <c r="N48" s="58">
        <v>0.25</v>
      </c>
      <c r="O48" s="325"/>
    </row>
    <row r="49" spans="1:15" s="24" customFormat="1" ht="15.75" customHeight="1" x14ac:dyDescent="0.25">
      <c r="B49" s="71"/>
      <c r="O49" s="223"/>
    </row>
    <row r="50" spans="1:15" s="24" customFormat="1" ht="15.75" customHeight="1" x14ac:dyDescent="0.25">
      <c r="B50" s="71"/>
      <c r="O50" s="223"/>
    </row>
    <row r="51" spans="1:15" s="24" customFormat="1" ht="15.75" customHeight="1" x14ac:dyDescent="0.25">
      <c r="B51" s="71"/>
      <c r="O51" s="223"/>
    </row>
    <row r="52" spans="1:15" ht="98.25" customHeight="1" x14ac:dyDescent="0.25">
      <c r="A52" s="315" t="s">
        <v>852</v>
      </c>
      <c r="B52" s="316">
        <v>0.05</v>
      </c>
      <c r="C52" s="315" t="s">
        <v>853</v>
      </c>
      <c r="D52" s="320" t="s">
        <v>854</v>
      </c>
      <c r="E52" s="316">
        <v>1</v>
      </c>
      <c r="F52" s="315" t="s">
        <v>855</v>
      </c>
      <c r="G52" s="315" t="s">
        <v>856</v>
      </c>
      <c r="H52" s="47" t="s">
        <v>857</v>
      </c>
      <c r="I52" s="58">
        <v>0.5</v>
      </c>
      <c r="J52" s="56" t="s">
        <v>858</v>
      </c>
      <c r="K52" s="58">
        <v>0.25</v>
      </c>
      <c r="L52" s="58">
        <v>0.25</v>
      </c>
      <c r="M52" s="58">
        <v>0.25</v>
      </c>
      <c r="N52" s="58">
        <v>0.25</v>
      </c>
      <c r="O52" s="430">
        <f>[1]DJ!$K$94</f>
        <v>0</v>
      </c>
    </row>
    <row r="53" spans="1:15" ht="98.25" customHeight="1" x14ac:dyDescent="0.25">
      <c r="A53" s="315"/>
      <c r="B53" s="316"/>
      <c r="C53" s="315"/>
      <c r="D53" s="320"/>
      <c r="E53" s="316"/>
      <c r="F53" s="315"/>
      <c r="G53" s="315"/>
      <c r="H53" s="47" t="s">
        <v>859</v>
      </c>
      <c r="I53" s="58">
        <v>0.5</v>
      </c>
      <c r="J53" s="56" t="s">
        <v>860</v>
      </c>
      <c r="K53" s="58">
        <v>0.25</v>
      </c>
      <c r="L53" s="58">
        <v>0.25</v>
      </c>
      <c r="M53" s="58">
        <v>0.25</v>
      </c>
      <c r="N53" s="58">
        <v>0.25</v>
      </c>
      <c r="O53" s="430"/>
    </row>
    <row r="54" spans="1:15" ht="15.75" customHeight="1" x14ac:dyDescent="0.25">
      <c r="A54" s="448"/>
      <c r="B54" s="450">
        <f>SUM(B11:B53)</f>
        <v>1</v>
      </c>
      <c r="C54" s="452"/>
      <c r="D54" s="453"/>
      <c r="E54" s="453"/>
      <c r="F54" s="453"/>
      <c r="G54" s="453"/>
      <c r="H54" s="454"/>
      <c r="I54" s="450">
        <f>SUM(I11:I53)/12</f>
        <v>1.0000000000000002</v>
      </c>
      <c r="J54" s="296" t="s">
        <v>22</v>
      </c>
      <c r="K54" s="297"/>
      <c r="L54" s="297"/>
      <c r="M54" s="297"/>
      <c r="N54" s="298"/>
      <c r="O54" s="9">
        <f>O56-O55</f>
        <v>4775800</v>
      </c>
    </row>
    <row r="55" spans="1:15" ht="15.75" customHeight="1" x14ac:dyDescent="0.25">
      <c r="A55" s="449"/>
      <c r="B55" s="451"/>
      <c r="C55" s="455"/>
      <c r="D55" s="456"/>
      <c r="E55" s="456"/>
      <c r="F55" s="456"/>
      <c r="G55" s="456"/>
      <c r="H55" s="457"/>
      <c r="I55" s="451"/>
      <c r="J55" s="296" t="s">
        <v>23</v>
      </c>
      <c r="K55" s="297"/>
      <c r="L55" s="297"/>
      <c r="M55" s="297"/>
      <c r="N55" s="298"/>
      <c r="O55" s="9">
        <f>[1]DJ!$L$95</f>
        <v>0</v>
      </c>
    </row>
    <row r="56" spans="1:15" x14ac:dyDescent="0.25">
      <c r="A56" s="299" t="s">
        <v>24</v>
      </c>
      <c r="B56" s="300"/>
      <c r="C56" s="300"/>
      <c r="D56" s="300"/>
      <c r="E56" s="300"/>
      <c r="F56" s="300"/>
      <c r="G56" s="300"/>
      <c r="H56" s="300"/>
      <c r="I56" s="300"/>
      <c r="J56" s="300"/>
      <c r="K56" s="300"/>
      <c r="L56" s="300"/>
      <c r="M56" s="300"/>
      <c r="N56" s="301"/>
      <c r="O56" s="10">
        <f>[1]DJ!$K$95</f>
        <v>4775800</v>
      </c>
    </row>
    <row r="57" spans="1:15" x14ac:dyDescent="0.25">
      <c r="A57" s="11"/>
      <c r="B57" s="45"/>
      <c r="C57" s="11"/>
      <c r="D57" s="11"/>
      <c r="E57" s="45"/>
      <c r="F57" s="45"/>
      <c r="G57" s="45"/>
      <c r="H57" s="11"/>
      <c r="I57" s="45"/>
      <c r="J57" s="45"/>
      <c r="K57" s="304" t="s">
        <v>15</v>
      </c>
      <c r="L57" s="304"/>
      <c r="M57" s="304"/>
      <c r="N57" s="304"/>
      <c r="O57" s="74">
        <v>52</v>
      </c>
    </row>
    <row r="59" spans="1:15" ht="15.75" customHeight="1" x14ac:dyDescent="0.25">
      <c r="K59" s="288" t="s">
        <v>16</v>
      </c>
      <c r="L59" s="288"/>
      <c r="M59" s="288"/>
      <c r="N59" s="288"/>
      <c r="O59" s="288"/>
    </row>
    <row r="60" spans="1:15" ht="15.75" customHeight="1" x14ac:dyDescent="0.25">
      <c r="K60" s="289"/>
      <c r="L60" s="289"/>
      <c r="M60" s="289"/>
      <c r="N60" s="289"/>
      <c r="O60" s="289"/>
    </row>
    <row r="61" spans="1:15" ht="15" x14ac:dyDescent="0.25">
      <c r="K61" s="289"/>
      <c r="L61" s="289"/>
      <c r="M61" s="289"/>
      <c r="N61" s="289"/>
      <c r="O61" s="289"/>
    </row>
    <row r="62" spans="1:15" ht="15" x14ac:dyDescent="0.25">
      <c r="K62" s="289"/>
      <c r="L62" s="289"/>
      <c r="M62" s="289"/>
      <c r="N62" s="289"/>
      <c r="O62" s="289"/>
    </row>
    <row r="63" spans="1:15" ht="15" x14ac:dyDescent="0.25">
      <c r="K63" s="289"/>
      <c r="L63" s="289"/>
      <c r="M63" s="289"/>
      <c r="N63" s="289"/>
      <c r="O63" s="289"/>
    </row>
    <row r="64" spans="1:15" ht="15" x14ac:dyDescent="0.25">
      <c r="J64" s="66"/>
      <c r="K64" s="289"/>
      <c r="L64" s="289"/>
      <c r="M64" s="289"/>
      <c r="N64" s="289"/>
      <c r="O64" s="289"/>
    </row>
    <row r="65" spans="1:15" ht="15" x14ac:dyDescent="0.25">
      <c r="A65" s="303"/>
      <c r="B65" s="303"/>
      <c r="C65" s="303"/>
      <c r="D65" s="303"/>
      <c r="E65" s="66"/>
      <c r="F65" s="39"/>
      <c r="G65" s="39"/>
      <c r="H65" s="39"/>
      <c r="I65" s="39"/>
      <c r="J65" s="97"/>
      <c r="K65" s="290"/>
      <c r="L65" s="290"/>
      <c r="M65" s="290"/>
      <c r="N65" s="290"/>
      <c r="O65" s="290"/>
    </row>
    <row r="66" spans="1:15" ht="15" customHeight="1" x14ac:dyDescent="0.25">
      <c r="A66" s="285" t="s">
        <v>861</v>
      </c>
      <c r="B66" s="285"/>
      <c r="C66" s="285"/>
      <c r="D66" s="285"/>
      <c r="E66" s="66"/>
      <c r="F66" s="285" t="s">
        <v>862</v>
      </c>
      <c r="G66" s="285"/>
      <c r="H66" s="285"/>
      <c r="I66" s="285"/>
      <c r="J66" s="97"/>
      <c r="K66" s="292" t="s">
        <v>17</v>
      </c>
      <c r="L66" s="292"/>
      <c r="M66" s="292"/>
      <c r="N66" s="292"/>
      <c r="O66" s="292"/>
    </row>
    <row r="67" spans="1:15" ht="15" customHeight="1" x14ac:dyDescent="0.25">
      <c r="A67" s="286" t="s">
        <v>863</v>
      </c>
      <c r="B67" s="286"/>
      <c r="C67" s="286"/>
      <c r="D67" s="286"/>
      <c r="E67" s="66"/>
      <c r="F67" s="286" t="s">
        <v>864</v>
      </c>
      <c r="G67" s="286"/>
      <c r="H67" s="286"/>
      <c r="I67" s="286"/>
      <c r="J67" s="97"/>
      <c r="K67" s="292" t="s">
        <v>18</v>
      </c>
      <c r="L67" s="292"/>
      <c r="M67" s="292"/>
      <c r="N67" s="292"/>
      <c r="O67" s="292"/>
    </row>
    <row r="68" spans="1:15" ht="15" x14ac:dyDescent="0.2">
      <c r="A68" s="15"/>
      <c r="B68" s="16"/>
      <c r="C68" s="15"/>
      <c r="D68" s="15"/>
      <c r="E68" s="16"/>
      <c r="F68" s="15"/>
      <c r="G68" s="15"/>
      <c r="H68" s="17"/>
      <c r="I68" s="17"/>
      <c r="J68" s="119"/>
      <c r="K68" s="340"/>
      <c r="L68" s="340"/>
      <c r="M68" s="340"/>
      <c r="N68" s="340"/>
      <c r="O68" s="340"/>
    </row>
    <row r="69" spans="1:15" ht="15" x14ac:dyDescent="0.2">
      <c r="A69" s="15"/>
      <c r="B69" s="16"/>
      <c r="C69" s="15"/>
      <c r="D69" s="15"/>
      <c r="E69" s="16"/>
      <c r="F69" s="155"/>
      <c r="G69" s="155"/>
      <c r="H69" s="156"/>
      <c r="I69" s="156"/>
      <c r="J69" s="157"/>
      <c r="K69" s="340"/>
      <c r="L69" s="340"/>
      <c r="M69" s="340"/>
      <c r="N69" s="340"/>
      <c r="O69" s="340"/>
    </row>
    <row r="70" spans="1:15" ht="15" x14ac:dyDescent="0.2">
      <c r="A70" s="15"/>
      <c r="B70" s="16"/>
      <c r="C70" s="15"/>
      <c r="D70" s="15"/>
      <c r="E70" s="16"/>
      <c r="F70" s="155"/>
      <c r="G70" s="155"/>
      <c r="H70" s="156"/>
      <c r="I70" s="156"/>
      <c r="J70" s="157"/>
      <c r="K70" s="340"/>
      <c r="L70" s="340"/>
      <c r="M70" s="340"/>
      <c r="N70" s="340"/>
      <c r="O70" s="340"/>
    </row>
    <row r="71" spans="1:15" ht="15.75" customHeight="1" x14ac:dyDescent="0.2">
      <c r="A71" s="97"/>
      <c r="B71" s="66"/>
      <c r="C71" s="97"/>
      <c r="D71" s="97"/>
      <c r="E71" s="16"/>
      <c r="F71" s="155"/>
      <c r="G71" s="155"/>
      <c r="H71" s="156"/>
      <c r="I71" s="156"/>
      <c r="J71" s="157"/>
      <c r="K71" s="340"/>
      <c r="L71" s="340"/>
      <c r="M71" s="340"/>
      <c r="N71" s="340"/>
      <c r="O71" s="340"/>
    </row>
    <row r="72" spans="1:15" ht="15" x14ac:dyDescent="0.2">
      <c r="A72" s="97"/>
      <c r="B72" s="66"/>
      <c r="C72" s="97"/>
      <c r="D72" s="97"/>
      <c r="E72" s="16"/>
      <c r="F72" s="155"/>
      <c r="G72" s="155"/>
      <c r="H72" s="156"/>
      <c r="I72" s="156"/>
      <c r="J72" s="157"/>
      <c r="K72" s="340"/>
      <c r="L72" s="340"/>
      <c r="M72" s="340"/>
      <c r="N72" s="340"/>
      <c r="O72" s="340"/>
    </row>
    <row r="73" spans="1:15" ht="15" x14ac:dyDescent="0.2">
      <c r="A73" s="97"/>
      <c r="B73" s="66"/>
      <c r="C73" s="97"/>
      <c r="D73" s="97"/>
      <c r="E73" s="16"/>
      <c r="F73" s="15"/>
      <c r="G73" s="15"/>
      <c r="H73" s="17"/>
      <c r="I73" s="17"/>
      <c r="J73" s="119"/>
      <c r="K73" s="340"/>
      <c r="L73" s="340"/>
      <c r="M73" s="340"/>
      <c r="N73" s="340"/>
      <c r="O73" s="340"/>
    </row>
    <row r="74" spans="1:15" ht="15" x14ac:dyDescent="0.2">
      <c r="A74" s="97"/>
      <c r="B74" s="66"/>
      <c r="C74" s="97"/>
      <c r="D74" s="97"/>
      <c r="E74" s="16"/>
      <c r="F74" s="39"/>
      <c r="G74" s="39"/>
      <c r="H74" s="39"/>
      <c r="I74" s="39"/>
      <c r="J74" s="97"/>
      <c r="K74" s="341"/>
      <c r="L74" s="341"/>
      <c r="M74" s="341"/>
      <c r="N74" s="341"/>
      <c r="O74" s="341"/>
    </row>
    <row r="75" spans="1:15" ht="15" customHeight="1" x14ac:dyDescent="0.2">
      <c r="A75" s="97"/>
      <c r="B75" s="66"/>
      <c r="C75" s="97"/>
      <c r="D75" s="97"/>
      <c r="E75" s="16"/>
      <c r="F75" s="285" t="s">
        <v>865</v>
      </c>
      <c r="G75" s="285"/>
      <c r="H75" s="285"/>
      <c r="I75" s="285"/>
      <c r="J75" s="97"/>
      <c r="K75" s="292" t="s">
        <v>19</v>
      </c>
      <c r="L75" s="292"/>
      <c r="M75" s="292"/>
      <c r="N75" s="292"/>
      <c r="O75" s="292"/>
    </row>
    <row r="76" spans="1:15" ht="15.75" customHeight="1" x14ac:dyDescent="0.2">
      <c r="A76" s="97"/>
      <c r="B76" s="66"/>
      <c r="C76" s="97"/>
      <c r="D76" s="97"/>
      <c r="E76" s="16"/>
      <c r="F76" s="286" t="s">
        <v>866</v>
      </c>
      <c r="G76" s="286"/>
      <c r="H76" s="286"/>
      <c r="I76" s="286"/>
      <c r="J76" s="97"/>
      <c r="K76" s="292" t="s">
        <v>20</v>
      </c>
      <c r="L76" s="292"/>
      <c r="M76" s="292"/>
      <c r="N76" s="292"/>
      <c r="O76" s="292"/>
    </row>
    <row r="77" spans="1:15" x14ac:dyDescent="0.25">
      <c r="A77" s="97"/>
      <c r="B77" s="66"/>
      <c r="C77" s="97"/>
      <c r="D77" s="97"/>
      <c r="F77" s="286"/>
      <c r="G77" s="286"/>
      <c r="H77" s="286"/>
      <c r="I77" s="286"/>
      <c r="J77" s="97"/>
    </row>
  </sheetData>
  <sheetProtection selectLockedCells="1"/>
  <mergeCells count="116">
    <mergeCell ref="F76:I77"/>
    <mergeCell ref="K76:O76"/>
    <mergeCell ref="A67:D67"/>
    <mergeCell ref="F67:I67"/>
    <mergeCell ref="K67:O67"/>
    <mergeCell ref="K68:O74"/>
    <mergeCell ref="F75:I75"/>
    <mergeCell ref="K75:O75"/>
    <mergeCell ref="A56:N56"/>
    <mergeCell ref="K57:N57"/>
    <mergeCell ref="K59:O59"/>
    <mergeCell ref="K60:O65"/>
    <mergeCell ref="A65:D65"/>
    <mergeCell ref="A66:D66"/>
    <mergeCell ref="F66:I66"/>
    <mergeCell ref="K66:O66"/>
    <mergeCell ref="G52:G53"/>
    <mergeCell ref="O52:O53"/>
    <mergeCell ref="A54:A55"/>
    <mergeCell ref="B54:B55"/>
    <mergeCell ref="C54:H55"/>
    <mergeCell ref="I54:I55"/>
    <mergeCell ref="J54:N54"/>
    <mergeCell ref="J55:N55"/>
    <mergeCell ref="A52:A53"/>
    <mergeCell ref="B52:B53"/>
    <mergeCell ref="C52:C53"/>
    <mergeCell ref="D52:D53"/>
    <mergeCell ref="E52:E53"/>
    <mergeCell ref="F52:F53"/>
    <mergeCell ref="G44:G45"/>
    <mergeCell ref="O44:O45"/>
    <mergeCell ref="A46:A48"/>
    <mergeCell ref="B46:B48"/>
    <mergeCell ref="C46:C48"/>
    <mergeCell ref="D46:D48"/>
    <mergeCell ref="E46:E48"/>
    <mergeCell ref="F46:F48"/>
    <mergeCell ref="G46:G48"/>
    <mergeCell ref="O46:O48"/>
    <mergeCell ref="A44:A45"/>
    <mergeCell ref="B44:B45"/>
    <mergeCell ref="C44:C45"/>
    <mergeCell ref="D44:D45"/>
    <mergeCell ref="E44:E45"/>
    <mergeCell ref="F44:F45"/>
    <mergeCell ref="G34:G35"/>
    <mergeCell ref="O34:O35"/>
    <mergeCell ref="A36:A40"/>
    <mergeCell ref="B36:B40"/>
    <mergeCell ref="C36:C40"/>
    <mergeCell ref="D36:D40"/>
    <mergeCell ref="E36:E40"/>
    <mergeCell ref="F36:F40"/>
    <mergeCell ref="G36:G40"/>
    <mergeCell ref="O36:O40"/>
    <mergeCell ref="A34:A35"/>
    <mergeCell ref="B34:B35"/>
    <mergeCell ref="C34:C35"/>
    <mergeCell ref="D34:D35"/>
    <mergeCell ref="E34:E35"/>
    <mergeCell ref="F34:F35"/>
    <mergeCell ref="G21:G22"/>
    <mergeCell ref="O21:O22"/>
    <mergeCell ref="A29:A31"/>
    <mergeCell ref="B29:B31"/>
    <mergeCell ref="C29:C31"/>
    <mergeCell ref="D29:D31"/>
    <mergeCell ref="E29:E31"/>
    <mergeCell ref="F29:F31"/>
    <mergeCell ref="G29:G31"/>
    <mergeCell ref="O29:O31"/>
    <mergeCell ref="A21:A22"/>
    <mergeCell ref="B21:B22"/>
    <mergeCell ref="C21:C22"/>
    <mergeCell ref="D21:D22"/>
    <mergeCell ref="E21:E22"/>
    <mergeCell ref="F21:F22"/>
    <mergeCell ref="G11:G13"/>
    <mergeCell ref="O11:O13"/>
    <mergeCell ref="A14:A16"/>
    <mergeCell ref="B14:B16"/>
    <mergeCell ref="C14:C16"/>
    <mergeCell ref="D14:D16"/>
    <mergeCell ref="E14:E16"/>
    <mergeCell ref="F14:F16"/>
    <mergeCell ref="G14:G16"/>
    <mergeCell ref="O14:O16"/>
    <mergeCell ref="A11:A13"/>
    <mergeCell ref="B11:B13"/>
    <mergeCell ref="C11:C13"/>
    <mergeCell ref="D11:D13"/>
    <mergeCell ref="E11:E13"/>
    <mergeCell ref="F11:F13"/>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&amp;K08-024 6</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opLeftCell="A48" zoomScale="95" zoomScaleNormal="95" workbookViewId="0">
      <selection activeCell="O51" sqref="O51"/>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108" customWidth="1"/>
    <col min="16" max="16384" width="24.28515625" style="1"/>
  </cols>
  <sheetData>
    <row r="1" spans="1:16" ht="16.5" customHeight="1" x14ac:dyDescent="0.25">
      <c r="A1" s="342" t="s">
        <v>0</v>
      </c>
      <c r="B1" s="342"/>
      <c r="C1" s="342"/>
      <c r="D1" s="342"/>
      <c r="E1" s="342"/>
      <c r="F1" s="342"/>
      <c r="G1" s="342"/>
      <c r="H1" s="342"/>
      <c r="I1" s="342"/>
      <c r="J1" s="342"/>
      <c r="K1" s="342"/>
      <c r="L1" s="342"/>
      <c r="M1" s="342"/>
      <c r="N1" s="342"/>
      <c r="O1" s="342"/>
    </row>
    <row r="2" spans="1:16" ht="16.5" customHeight="1" x14ac:dyDescent="0.25">
      <c r="A2" s="342" t="s">
        <v>21</v>
      </c>
      <c r="B2" s="342"/>
      <c r="C2" s="342"/>
      <c r="D2" s="342"/>
      <c r="E2" s="342"/>
      <c r="F2" s="342"/>
      <c r="G2" s="342"/>
      <c r="H2" s="342"/>
      <c r="I2" s="342"/>
      <c r="J2" s="342"/>
      <c r="K2" s="342"/>
      <c r="L2" s="342"/>
      <c r="M2" s="342"/>
      <c r="N2" s="342"/>
      <c r="O2" s="342"/>
    </row>
    <row r="3" spans="1:16" ht="50.1" customHeight="1" x14ac:dyDescent="0.25">
      <c r="A3" s="343" t="s">
        <v>139</v>
      </c>
      <c r="B3" s="343"/>
      <c r="C3" s="343"/>
      <c r="D3" s="343"/>
      <c r="E3" s="343"/>
      <c r="F3" s="343"/>
      <c r="G3" s="343"/>
      <c r="H3" s="343"/>
      <c r="I3" s="343"/>
      <c r="J3" s="343"/>
      <c r="K3" s="343"/>
      <c r="L3" s="343"/>
      <c r="M3" s="343"/>
      <c r="N3" s="343"/>
      <c r="O3" s="343"/>
    </row>
    <row r="4" spans="1:16" ht="16.5" customHeight="1" x14ac:dyDescent="0.25">
      <c r="A4" s="344" t="s">
        <v>140</v>
      </c>
      <c r="B4" s="344"/>
      <c r="C4" s="344"/>
      <c r="D4" s="344"/>
      <c r="E4" s="344"/>
      <c r="F4" s="344"/>
      <c r="G4" s="344"/>
      <c r="H4" s="344"/>
      <c r="I4" s="344"/>
      <c r="J4" s="344"/>
      <c r="K4" s="344"/>
      <c r="L4" s="344"/>
      <c r="M4" s="344"/>
      <c r="N4" s="344"/>
      <c r="O4" s="344"/>
    </row>
    <row r="5" spans="1:16" ht="16.5" customHeight="1" x14ac:dyDescent="0.25">
      <c r="A5" s="345" t="s">
        <v>141</v>
      </c>
      <c r="B5" s="345"/>
      <c r="C5" s="345"/>
      <c r="D5" s="345"/>
      <c r="E5" s="345"/>
      <c r="F5" s="345"/>
      <c r="G5" s="345"/>
      <c r="H5" s="345"/>
      <c r="I5" s="345"/>
      <c r="J5" s="345"/>
      <c r="K5" s="345"/>
      <c r="L5" s="345"/>
      <c r="M5" s="345"/>
      <c r="N5" s="345"/>
      <c r="O5" s="345"/>
    </row>
    <row r="6" spans="1:16" ht="30" customHeight="1" x14ac:dyDescent="0.25">
      <c r="A6" s="344" t="s">
        <v>142</v>
      </c>
      <c r="B6" s="344"/>
      <c r="C6" s="346"/>
      <c r="D6" s="346"/>
      <c r="E6" s="346"/>
      <c r="F6" s="346"/>
      <c r="G6" s="346"/>
      <c r="H6" s="346"/>
      <c r="I6" s="346"/>
      <c r="J6" s="346"/>
      <c r="K6" s="346"/>
      <c r="L6" s="346"/>
      <c r="M6" s="346"/>
      <c r="N6" s="346"/>
      <c r="O6" s="346"/>
    </row>
    <row r="7" spans="1:16" ht="30" customHeight="1" x14ac:dyDescent="0.25">
      <c r="A7" s="344" t="s">
        <v>143</v>
      </c>
      <c r="B7" s="344"/>
      <c r="C7" s="344"/>
      <c r="D7" s="344"/>
      <c r="E7" s="344"/>
      <c r="F7" s="344"/>
      <c r="G7" s="344"/>
      <c r="H7" s="344"/>
      <c r="I7" s="344"/>
      <c r="J7" s="344"/>
      <c r="K7" s="344"/>
      <c r="L7" s="344"/>
      <c r="M7" s="344"/>
      <c r="N7" s="344"/>
      <c r="O7" s="344"/>
    </row>
    <row r="8" spans="1:16" ht="16.5" customHeight="1" x14ac:dyDescent="0.25">
      <c r="A8" s="347">
        <v>1</v>
      </c>
      <c r="B8" s="349"/>
      <c r="C8" s="2">
        <v>2</v>
      </c>
      <c r="D8" s="2">
        <v>3</v>
      </c>
      <c r="E8" s="2">
        <v>4</v>
      </c>
      <c r="F8" s="2">
        <v>5</v>
      </c>
      <c r="G8" s="2">
        <v>6</v>
      </c>
      <c r="H8" s="347">
        <v>7</v>
      </c>
      <c r="I8" s="349"/>
      <c r="J8" s="2">
        <v>8</v>
      </c>
      <c r="K8" s="347">
        <v>9</v>
      </c>
      <c r="L8" s="348"/>
      <c r="M8" s="348"/>
      <c r="N8" s="349"/>
      <c r="O8" s="2">
        <v>10</v>
      </c>
    </row>
    <row r="9" spans="1:16"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6" ht="16.5" customHeight="1" x14ac:dyDescent="0.25">
      <c r="A10" s="337"/>
      <c r="B10" s="351"/>
      <c r="C10" s="337"/>
      <c r="D10" s="337"/>
      <c r="E10" s="351"/>
      <c r="F10" s="337"/>
      <c r="G10" s="337"/>
      <c r="H10" s="337"/>
      <c r="I10" s="351"/>
      <c r="J10" s="337"/>
      <c r="K10" s="46" t="s">
        <v>11</v>
      </c>
      <c r="L10" s="46" t="s">
        <v>12</v>
      </c>
      <c r="M10" s="46" t="s">
        <v>13</v>
      </c>
      <c r="N10" s="46" t="s">
        <v>14</v>
      </c>
      <c r="O10" s="337"/>
    </row>
    <row r="11" spans="1:16" ht="93" customHeight="1" x14ac:dyDescent="0.25">
      <c r="A11" s="361" t="s">
        <v>867</v>
      </c>
      <c r="B11" s="374">
        <v>0.25</v>
      </c>
      <c r="C11" s="361" t="s">
        <v>868</v>
      </c>
      <c r="D11" s="361" t="s">
        <v>869</v>
      </c>
      <c r="E11" s="459">
        <v>1</v>
      </c>
      <c r="F11" s="361" t="s">
        <v>870</v>
      </c>
      <c r="G11" s="361" t="s">
        <v>871</v>
      </c>
      <c r="H11" s="52" t="s">
        <v>872</v>
      </c>
      <c r="I11" s="58">
        <v>0.15</v>
      </c>
      <c r="J11" s="47" t="s">
        <v>873</v>
      </c>
      <c r="K11" s="158">
        <v>2</v>
      </c>
      <c r="L11" s="158">
        <v>1</v>
      </c>
      <c r="M11" s="158" t="s">
        <v>36</v>
      </c>
      <c r="N11" s="158" t="s">
        <v>36</v>
      </c>
      <c r="O11" s="400">
        <f>[1]DeptoPP!$K$15</f>
        <v>49180</v>
      </c>
    </row>
    <row r="12" spans="1:16" ht="89.25" customHeight="1" x14ac:dyDescent="0.25">
      <c r="A12" s="362"/>
      <c r="B12" s="375"/>
      <c r="C12" s="362"/>
      <c r="D12" s="362"/>
      <c r="E12" s="460"/>
      <c r="F12" s="362"/>
      <c r="G12" s="362"/>
      <c r="H12" s="47" t="s">
        <v>874</v>
      </c>
      <c r="I12" s="58">
        <v>0.2</v>
      </c>
      <c r="J12" s="47" t="s">
        <v>875</v>
      </c>
      <c r="K12" s="158" t="s">
        <v>36</v>
      </c>
      <c r="L12" s="158">
        <v>1</v>
      </c>
      <c r="M12" s="158" t="s">
        <v>36</v>
      </c>
      <c r="N12" s="158" t="s">
        <v>36</v>
      </c>
      <c r="O12" s="401"/>
    </row>
    <row r="13" spans="1:16" ht="78.75" customHeight="1" x14ac:dyDescent="0.25">
      <c r="A13" s="362"/>
      <c r="B13" s="375"/>
      <c r="C13" s="362"/>
      <c r="D13" s="362"/>
      <c r="E13" s="460"/>
      <c r="F13" s="362"/>
      <c r="G13" s="362"/>
      <c r="H13" s="47" t="s">
        <v>876</v>
      </c>
      <c r="I13" s="58">
        <v>0.15</v>
      </c>
      <c r="J13" s="47" t="s">
        <v>877</v>
      </c>
      <c r="K13" s="158" t="s">
        <v>36</v>
      </c>
      <c r="L13" s="158">
        <v>2</v>
      </c>
      <c r="M13" s="158" t="s">
        <v>36</v>
      </c>
      <c r="N13" s="158" t="s">
        <v>36</v>
      </c>
      <c r="O13" s="401"/>
      <c r="P13" s="159"/>
    </row>
    <row r="14" spans="1:16" ht="93.75" customHeight="1" x14ac:dyDescent="0.25">
      <c r="A14" s="362"/>
      <c r="B14" s="375"/>
      <c r="C14" s="362"/>
      <c r="D14" s="362"/>
      <c r="E14" s="460"/>
      <c r="F14" s="362"/>
      <c r="G14" s="362"/>
      <c r="H14" s="47" t="s">
        <v>878</v>
      </c>
      <c r="I14" s="58">
        <v>0.15</v>
      </c>
      <c r="J14" s="47" t="s">
        <v>879</v>
      </c>
      <c r="K14" s="158" t="s">
        <v>36</v>
      </c>
      <c r="L14" s="158">
        <v>1</v>
      </c>
      <c r="M14" s="158">
        <v>2</v>
      </c>
      <c r="N14" s="158" t="s">
        <v>36</v>
      </c>
      <c r="O14" s="401"/>
    </row>
    <row r="15" spans="1:16" ht="90.75" customHeight="1" x14ac:dyDescent="0.25">
      <c r="A15" s="362"/>
      <c r="B15" s="375"/>
      <c r="C15" s="362"/>
      <c r="D15" s="362"/>
      <c r="E15" s="460"/>
      <c r="F15" s="362"/>
      <c r="G15" s="362"/>
      <c r="H15" s="47" t="s">
        <v>880</v>
      </c>
      <c r="I15" s="58">
        <v>0.15</v>
      </c>
      <c r="J15" s="47" t="s">
        <v>879</v>
      </c>
      <c r="K15" s="158" t="s">
        <v>36</v>
      </c>
      <c r="L15" s="158">
        <v>1</v>
      </c>
      <c r="M15" s="158">
        <v>2</v>
      </c>
      <c r="N15" s="158" t="s">
        <v>36</v>
      </c>
      <c r="O15" s="401"/>
    </row>
    <row r="16" spans="1:16" ht="81" customHeight="1" x14ac:dyDescent="0.25">
      <c r="A16" s="333"/>
      <c r="B16" s="376"/>
      <c r="C16" s="333"/>
      <c r="D16" s="333"/>
      <c r="E16" s="334"/>
      <c r="F16" s="333"/>
      <c r="G16" s="333"/>
      <c r="H16" s="47" t="s">
        <v>881</v>
      </c>
      <c r="I16" s="58">
        <v>0.15</v>
      </c>
      <c r="J16" s="47" t="s">
        <v>882</v>
      </c>
      <c r="K16" s="158" t="s">
        <v>36</v>
      </c>
      <c r="L16" s="158" t="s">
        <v>36</v>
      </c>
      <c r="M16" s="158">
        <v>1</v>
      </c>
      <c r="N16" s="158" t="s">
        <v>36</v>
      </c>
      <c r="O16" s="324"/>
    </row>
    <row r="17" spans="1:16" ht="15" x14ac:dyDescent="0.25">
      <c r="B17" s="1"/>
      <c r="F17" s="1"/>
      <c r="G17" s="1"/>
      <c r="J17" s="1"/>
      <c r="K17" s="1"/>
      <c r="L17" s="1"/>
      <c r="M17" s="1"/>
      <c r="N17" s="1"/>
      <c r="O17" s="224"/>
    </row>
    <row r="18" spans="1:16" ht="15" x14ac:dyDescent="0.25">
      <c r="B18" s="1"/>
      <c r="F18" s="1"/>
      <c r="G18" s="1"/>
      <c r="J18" s="1"/>
      <c r="K18" s="1"/>
      <c r="L18" s="1"/>
      <c r="M18" s="1"/>
      <c r="N18" s="1"/>
      <c r="O18" s="224"/>
    </row>
    <row r="19" spans="1:16" ht="15" x14ac:dyDescent="0.25">
      <c r="B19" s="1"/>
      <c r="F19" s="1"/>
      <c r="G19" s="1"/>
      <c r="J19" s="1"/>
      <c r="K19" s="1"/>
      <c r="L19" s="1"/>
      <c r="M19" s="1"/>
      <c r="N19" s="1"/>
      <c r="O19" s="224"/>
    </row>
    <row r="20" spans="1:16" s="97" customFormat="1" ht="198" customHeight="1" x14ac:dyDescent="0.25">
      <c r="A20" s="51" t="s">
        <v>883</v>
      </c>
      <c r="B20" s="43" t="s">
        <v>36</v>
      </c>
      <c r="C20" s="51" t="s">
        <v>884</v>
      </c>
      <c r="D20" s="51" t="s">
        <v>869</v>
      </c>
      <c r="E20" s="158">
        <v>1</v>
      </c>
      <c r="F20" s="52" t="s">
        <v>870</v>
      </c>
      <c r="G20" s="160" t="s">
        <v>885</v>
      </c>
      <c r="H20" s="52" t="s">
        <v>886</v>
      </c>
      <c r="I20" s="58">
        <v>0.05</v>
      </c>
      <c r="J20" s="52" t="s">
        <v>887</v>
      </c>
      <c r="K20" s="158" t="s">
        <v>36</v>
      </c>
      <c r="L20" s="158" t="s">
        <v>36</v>
      </c>
      <c r="M20" s="158" t="s">
        <v>36</v>
      </c>
      <c r="N20" s="158">
        <v>1</v>
      </c>
      <c r="O20" s="237" t="s">
        <v>36</v>
      </c>
    </row>
    <row r="21" spans="1:16" ht="89.25" customHeight="1" x14ac:dyDescent="0.25">
      <c r="A21" s="320" t="s">
        <v>888</v>
      </c>
      <c r="B21" s="355">
        <v>0.15</v>
      </c>
      <c r="C21" s="320" t="s">
        <v>889</v>
      </c>
      <c r="D21" s="320" t="s">
        <v>890</v>
      </c>
      <c r="E21" s="458">
        <v>1</v>
      </c>
      <c r="F21" s="315" t="s">
        <v>870</v>
      </c>
      <c r="G21" s="315" t="s">
        <v>891</v>
      </c>
      <c r="H21" s="52" t="s">
        <v>872</v>
      </c>
      <c r="I21" s="58">
        <v>0.3</v>
      </c>
      <c r="J21" s="47" t="s">
        <v>873</v>
      </c>
      <c r="K21" s="158">
        <v>2</v>
      </c>
      <c r="L21" s="158">
        <v>1</v>
      </c>
      <c r="M21" s="158" t="s">
        <v>36</v>
      </c>
      <c r="N21" s="158" t="s">
        <v>36</v>
      </c>
      <c r="O21" s="430">
        <f>[1]DeptoPP!$K$21</f>
        <v>7080</v>
      </c>
      <c r="P21" s="159"/>
    </row>
    <row r="22" spans="1:16" ht="87" customHeight="1" x14ac:dyDescent="0.25">
      <c r="A22" s="320"/>
      <c r="B22" s="355"/>
      <c r="C22" s="320"/>
      <c r="D22" s="320"/>
      <c r="E22" s="458"/>
      <c r="F22" s="315"/>
      <c r="G22" s="315"/>
      <c r="H22" s="47" t="s">
        <v>874</v>
      </c>
      <c r="I22" s="58">
        <v>0.4</v>
      </c>
      <c r="J22" s="47" t="s">
        <v>875</v>
      </c>
      <c r="K22" s="158" t="s">
        <v>36</v>
      </c>
      <c r="L22" s="158" t="s">
        <v>36</v>
      </c>
      <c r="M22" s="158">
        <v>1</v>
      </c>
      <c r="N22" s="158" t="s">
        <v>36</v>
      </c>
      <c r="O22" s="430"/>
    </row>
    <row r="23" spans="1:16" ht="90.75" customHeight="1" x14ac:dyDescent="0.25">
      <c r="A23" s="320"/>
      <c r="B23" s="355"/>
      <c r="C23" s="320"/>
      <c r="D23" s="320"/>
      <c r="E23" s="458"/>
      <c r="F23" s="315"/>
      <c r="G23" s="315"/>
      <c r="H23" s="47" t="s">
        <v>876</v>
      </c>
      <c r="I23" s="58">
        <v>0.3</v>
      </c>
      <c r="J23" s="47" t="s">
        <v>877</v>
      </c>
      <c r="K23" s="158" t="s">
        <v>36</v>
      </c>
      <c r="L23" s="158" t="s">
        <v>36</v>
      </c>
      <c r="M23" s="158">
        <v>2</v>
      </c>
      <c r="N23" s="158" t="s">
        <v>36</v>
      </c>
      <c r="O23" s="430"/>
    </row>
    <row r="24" spans="1:16" x14ac:dyDescent="0.25">
      <c r="O24" s="232"/>
    </row>
    <row r="25" spans="1:16" x14ac:dyDescent="0.25">
      <c r="O25" s="232"/>
    </row>
    <row r="26" spans="1:16" x14ac:dyDescent="0.25">
      <c r="O26" s="232"/>
    </row>
    <row r="27" spans="1:16" x14ac:dyDescent="0.25">
      <c r="O27" s="232"/>
    </row>
    <row r="28" spans="1:16" x14ac:dyDescent="0.25">
      <c r="O28" s="232"/>
    </row>
    <row r="29" spans="1:16" x14ac:dyDescent="0.25">
      <c r="O29" s="232"/>
    </row>
    <row r="30" spans="1:16" s="97" customFormat="1" ht="89.25" customHeight="1" x14ac:dyDescent="0.25">
      <c r="A30" s="320" t="s">
        <v>892</v>
      </c>
      <c r="B30" s="355">
        <v>0.15</v>
      </c>
      <c r="C30" s="320" t="s">
        <v>893</v>
      </c>
      <c r="D30" s="320" t="s">
        <v>890</v>
      </c>
      <c r="E30" s="458">
        <v>1</v>
      </c>
      <c r="F30" s="315" t="s">
        <v>870</v>
      </c>
      <c r="G30" s="315" t="s">
        <v>894</v>
      </c>
      <c r="H30" s="52" t="s">
        <v>872</v>
      </c>
      <c r="I30" s="58">
        <v>0.3</v>
      </c>
      <c r="J30" s="47" t="s">
        <v>873</v>
      </c>
      <c r="K30" s="158">
        <v>2</v>
      </c>
      <c r="L30" s="158">
        <v>1</v>
      </c>
      <c r="M30" s="158" t="s">
        <v>36</v>
      </c>
      <c r="N30" s="158" t="s">
        <v>36</v>
      </c>
      <c r="O30" s="402">
        <f>[1]DeptoPP!$K$25</f>
        <v>9440</v>
      </c>
    </row>
    <row r="31" spans="1:16" s="97" customFormat="1" ht="76.5" customHeight="1" x14ac:dyDescent="0.25">
      <c r="A31" s="320"/>
      <c r="B31" s="355"/>
      <c r="C31" s="320"/>
      <c r="D31" s="320"/>
      <c r="E31" s="458"/>
      <c r="F31" s="315"/>
      <c r="G31" s="315"/>
      <c r="H31" s="47" t="s">
        <v>874</v>
      </c>
      <c r="I31" s="58">
        <v>0.45</v>
      </c>
      <c r="J31" s="47" t="s">
        <v>875</v>
      </c>
      <c r="K31" s="158" t="s">
        <v>36</v>
      </c>
      <c r="L31" s="158">
        <v>1</v>
      </c>
      <c r="M31" s="158" t="s">
        <v>36</v>
      </c>
      <c r="N31" s="158" t="s">
        <v>36</v>
      </c>
      <c r="O31" s="402"/>
      <c r="P31" s="66"/>
    </row>
    <row r="32" spans="1:16" s="97" customFormat="1" ht="75.75" customHeight="1" x14ac:dyDescent="0.25">
      <c r="A32" s="320"/>
      <c r="B32" s="355"/>
      <c r="C32" s="320"/>
      <c r="D32" s="320"/>
      <c r="E32" s="458"/>
      <c r="F32" s="315"/>
      <c r="G32" s="315"/>
      <c r="H32" s="47" t="s">
        <v>895</v>
      </c>
      <c r="I32" s="58">
        <v>0.25</v>
      </c>
      <c r="J32" s="56" t="s">
        <v>877</v>
      </c>
      <c r="K32" s="158" t="s">
        <v>36</v>
      </c>
      <c r="L32" s="158" t="s">
        <v>36</v>
      </c>
      <c r="M32" s="158">
        <v>2</v>
      </c>
      <c r="N32" s="158" t="s">
        <v>36</v>
      </c>
      <c r="O32" s="402"/>
    </row>
    <row r="33" spans="1:16" ht="96" customHeight="1" x14ac:dyDescent="0.25">
      <c r="A33" s="320" t="s">
        <v>896</v>
      </c>
      <c r="B33" s="355">
        <v>0.1</v>
      </c>
      <c r="C33" s="320" t="s">
        <v>897</v>
      </c>
      <c r="D33" s="320" t="s">
        <v>890</v>
      </c>
      <c r="E33" s="458">
        <v>1</v>
      </c>
      <c r="F33" s="315" t="s">
        <v>870</v>
      </c>
      <c r="G33" s="315" t="s">
        <v>898</v>
      </c>
      <c r="H33" s="52" t="s">
        <v>872</v>
      </c>
      <c r="I33" s="58">
        <v>0.3</v>
      </c>
      <c r="J33" s="47" t="s">
        <v>873</v>
      </c>
      <c r="K33" s="158">
        <v>2</v>
      </c>
      <c r="L33" s="158">
        <v>1</v>
      </c>
      <c r="M33" s="158" t="s">
        <v>36</v>
      </c>
      <c r="N33" s="158" t="s">
        <v>36</v>
      </c>
      <c r="O33" s="430">
        <f>[1]DeptoPP!$K$29</f>
        <v>7080</v>
      </c>
    </row>
    <row r="34" spans="1:16" ht="109.5" customHeight="1" x14ac:dyDescent="0.25">
      <c r="A34" s="320"/>
      <c r="B34" s="355"/>
      <c r="C34" s="320"/>
      <c r="D34" s="320"/>
      <c r="E34" s="458"/>
      <c r="F34" s="315"/>
      <c r="G34" s="315"/>
      <c r="H34" s="47" t="s">
        <v>874</v>
      </c>
      <c r="I34" s="58">
        <v>0.45</v>
      </c>
      <c r="J34" s="47" t="s">
        <v>875</v>
      </c>
      <c r="K34" s="158" t="s">
        <v>36</v>
      </c>
      <c r="L34" s="158" t="s">
        <v>36</v>
      </c>
      <c r="M34" s="158">
        <v>1</v>
      </c>
      <c r="N34" s="158" t="s">
        <v>36</v>
      </c>
      <c r="O34" s="430"/>
      <c r="P34" s="13"/>
    </row>
    <row r="35" spans="1:16" ht="84.75" customHeight="1" x14ac:dyDescent="0.25">
      <c r="A35" s="320"/>
      <c r="B35" s="355"/>
      <c r="C35" s="320"/>
      <c r="D35" s="320"/>
      <c r="E35" s="458"/>
      <c r="F35" s="315"/>
      <c r="G35" s="315"/>
      <c r="H35" s="56" t="s">
        <v>876</v>
      </c>
      <c r="I35" s="43">
        <v>0.25</v>
      </c>
      <c r="J35" s="56" t="s">
        <v>877</v>
      </c>
      <c r="K35" s="158" t="s">
        <v>36</v>
      </c>
      <c r="L35" s="158" t="s">
        <v>36</v>
      </c>
      <c r="M35" s="158" t="s">
        <v>36</v>
      </c>
      <c r="N35" s="50">
        <v>2</v>
      </c>
      <c r="O35" s="430"/>
    </row>
    <row r="36" spans="1:16" s="97" customFormat="1" ht="15" x14ac:dyDescent="0.25">
      <c r="E36" s="66"/>
      <c r="I36" s="66"/>
      <c r="O36" s="229"/>
    </row>
    <row r="37" spans="1:16" s="97" customFormat="1" ht="15" x14ac:dyDescent="0.25">
      <c r="E37" s="66"/>
      <c r="I37" s="66"/>
      <c r="O37" s="229"/>
    </row>
    <row r="38" spans="1:16" ht="103.5" customHeight="1" x14ac:dyDescent="0.25">
      <c r="A38" s="320" t="s">
        <v>899</v>
      </c>
      <c r="B38" s="355">
        <v>0.1</v>
      </c>
      <c r="C38" s="320" t="s">
        <v>900</v>
      </c>
      <c r="D38" s="315" t="s">
        <v>901</v>
      </c>
      <c r="E38" s="458">
        <v>1</v>
      </c>
      <c r="F38" s="315" t="s">
        <v>902</v>
      </c>
      <c r="G38" s="315" t="s">
        <v>903</v>
      </c>
      <c r="H38" s="52" t="s">
        <v>904</v>
      </c>
      <c r="I38" s="58">
        <v>0.5</v>
      </c>
      <c r="J38" s="52" t="s">
        <v>905</v>
      </c>
      <c r="K38" s="158">
        <v>1</v>
      </c>
      <c r="L38" s="158" t="s">
        <v>36</v>
      </c>
      <c r="M38" s="158" t="s">
        <v>36</v>
      </c>
      <c r="N38" s="158" t="s">
        <v>36</v>
      </c>
      <c r="O38" s="325">
        <f>[1]DeptoPP!$K$44</f>
        <v>1181850</v>
      </c>
      <c r="P38" s="13"/>
    </row>
    <row r="39" spans="1:16" ht="103.5" customHeight="1" x14ac:dyDescent="0.25">
      <c r="A39" s="320"/>
      <c r="B39" s="355"/>
      <c r="C39" s="320"/>
      <c r="D39" s="315"/>
      <c r="E39" s="458"/>
      <c r="F39" s="315"/>
      <c r="G39" s="315"/>
      <c r="H39" s="52" t="s">
        <v>906</v>
      </c>
      <c r="I39" s="58">
        <v>0.5</v>
      </c>
      <c r="J39" s="52" t="s">
        <v>63</v>
      </c>
      <c r="K39" s="158" t="s">
        <v>36</v>
      </c>
      <c r="L39" s="158" t="s">
        <v>36</v>
      </c>
      <c r="M39" s="158" t="s">
        <v>36</v>
      </c>
      <c r="N39" s="158">
        <v>1</v>
      </c>
      <c r="O39" s="325"/>
    </row>
    <row r="40" spans="1:16" ht="103.5" customHeight="1" x14ac:dyDescent="0.25">
      <c r="A40" s="305" t="s">
        <v>907</v>
      </c>
      <c r="B40" s="316">
        <v>0.1</v>
      </c>
      <c r="C40" s="461" t="s">
        <v>908</v>
      </c>
      <c r="D40" s="461" t="s">
        <v>909</v>
      </c>
      <c r="E40" s="461">
        <v>1</v>
      </c>
      <c r="F40" s="461" t="s">
        <v>910</v>
      </c>
      <c r="G40" s="317" t="s">
        <v>911</v>
      </c>
      <c r="H40" s="49" t="s">
        <v>211</v>
      </c>
      <c r="I40" s="59">
        <v>0.1</v>
      </c>
      <c r="J40" s="51" t="s">
        <v>212</v>
      </c>
      <c r="K40" s="50" t="s">
        <v>36</v>
      </c>
      <c r="L40" s="50" t="s">
        <v>36</v>
      </c>
      <c r="M40" s="8">
        <v>1</v>
      </c>
      <c r="N40" s="8">
        <v>1</v>
      </c>
      <c r="O40" s="443">
        <f>[1]DeptoPP!$K$95</f>
        <v>1217423</v>
      </c>
    </row>
    <row r="41" spans="1:16" ht="103.5" customHeight="1" x14ac:dyDescent="0.25">
      <c r="A41" s="306"/>
      <c r="B41" s="316"/>
      <c r="C41" s="461"/>
      <c r="D41" s="461" t="s">
        <v>912</v>
      </c>
      <c r="E41" s="461">
        <v>1</v>
      </c>
      <c r="F41" s="461" t="s">
        <v>910</v>
      </c>
      <c r="G41" s="317"/>
      <c r="H41" s="49" t="s">
        <v>913</v>
      </c>
      <c r="I41" s="59">
        <v>0.25</v>
      </c>
      <c r="J41" s="51" t="s">
        <v>214</v>
      </c>
      <c r="K41" s="50" t="s">
        <v>36</v>
      </c>
      <c r="L41" s="50" t="s">
        <v>36</v>
      </c>
      <c r="M41" s="50" t="s">
        <v>36</v>
      </c>
      <c r="N41" s="8">
        <v>1</v>
      </c>
      <c r="O41" s="462"/>
      <c r="P41" s="13"/>
    </row>
    <row r="42" spans="1:16" ht="103.5" customHeight="1" x14ac:dyDescent="0.25">
      <c r="A42" s="332"/>
      <c r="B42" s="316"/>
      <c r="C42" s="461"/>
      <c r="D42" s="461" t="s">
        <v>912</v>
      </c>
      <c r="E42" s="461">
        <v>1</v>
      </c>
      <c r="F42" s="461" t="s">
        <v>910</v>
      </c>
      <c r="G42" s="317"/>
      <c r="H42" s="49" t="s">
        <v>914</v>
      </c>
      <c r="I42" s="59">
        <v>0.65</v>
      </c>
      <c r="J42" s="51" t="s">
        <v>216</v>
      </c>
      <c r="K42" s="50" t="s">
        <v>36</v>
      </c>
      <c r="L42" s="50" t="s">
        <v>36</v>
      </c>
      <c r="M42" s="50" t="s">
        <v>36</v>
      </c>
      <c r="N42" s="8">
        <v>1</v>
      </c>
      <c r="O42" s="444"/>
    </row>
    <row r="43" spans="1:16" s="24" customFormat="1" ht="15.75" customHeight="1" x14ac:dyDescent="0.25">
      <c r="O43" s="223"/>
    </row>
    <row r="44" spans="1:16" s="24" customFormat="1" ht="15.75" customHeight="1" x14ac:dyDescent="0.25">
      <c r="O44" s="223"/>
    </row>
    <row r="45" spans="1:16" s="24" customFormat="1" ht="15.75" customHeight="1" x14ac:dyDescent="0.25">
      <c r="O45" s="223"/>
    </row>
    <row r="46" spans="1:16" s="161" customFormat="1" ht="120" customHeight="1" x14ac:dyDescent="0.25">
      <c r="A46" s="323" t="s">
        <v>915</v>
      </c>
      <c r="B46" s="316">
        <v>0.15</v>
      </c>
      <c r="C46" s="327" t="s">
        <v>916</v>
      </c>
      <c r="D46" s="327" t="s">
        <v>917</v>
      </c>
      <c r="E46" s="463">
        <v>3</v>
      </c>
      <c r="F46" s="315" t="s">
        <v>918</v>
      </c>
      <c r="G46" s="315" t="s">
        <v>919</v>
      </c>
      <c r="H46" s="47" t="s">
        <v>920</v>
      </c>
      <c r="I46" s="58">
        <v>0.3</v>
      </c>
      <c r="J46" s="52" t="s">
        <v>921</v>
      </c>
      <c r="K46" s="8">
        <v>1</v>
      </c>
      <c r="L46" s="8">
        <v>2</v>
      </c>
      <c r="M46" s="8" t="s">
        <v>36</v>
      </c>
      <c r="N46" s="8" t="s">
        <v>36</v>
      </c>
      <c r="O46" s="293">
        <f>[1]DeptoPP!$K$108</f>
        <v>431225</v>
      </c>
    </row>
    <row r="47" spans="1:16" s="161" customFormat="1" ht="45" customHeight="1" x14ac:dyDescent="0.25">
      <c r="A47" s="323"/>
      <c r="B47" s="316"/>
      <c r="C47" s="327"/>
      <c r="D47" s="327"/>
      <c r="E47" s="463"/>
      <c r="F47" s="315"/>
      <c r="G47" s="315"/>
      <c r="H47" s="47" t="s">
        <v>922</v>
      </c>
      <c r="I47" s="58">
        <v>0.5</v>
      </c>
      <c r="J47" s="52" t="s">
        <v>923</v>
      </c>
      <c r="K47" s="8">
        <v>1</v>
      </c>
      <c r="L47" s="8">
        <v>2</v>
      </c>
      <c r="M47" s="8" t="s">
        <v>36</v>
      </c>
      <c r="N47" s="8" t="s">
        <v>36</v>
      </c>
      <c r="O47" s="293"/>
      <c r="P47" s="162"/>
    </row>
    <row r="48" spans="1:16" s="161" customFormat="1" ht="77.25" customHeight="1" x14ac:dyDescent="0.25">
      <c r="A48" s="323"/>
      <c r="B48" s="316"/>
      <c r="C48" s="327"/>
      <c r="D48" s="327"/>
      <c r="E48" s="463"/>
      <c r="F48" s="315"/>
      <c r="G48" s="315"/>
      <c r="H48" s="47" t="s">
        <v>924</v>
      </c>
      <c r="I48" s="58">
        <v>0.2</v>
      </c>
      <c r="J48" s="52" t="s">
        <v>925</v>
      </c>
      <c r="K48" s="8" t="s">
        <v>36</v>
      </c>
      <c r="L48" s="8" t="s">
        <v>36</v>
      </c>
      <c r="M48" s="8">
        <v>1</v>
      </c>
      <c r="N48" s="8" t="s">
        <v>36</v>
      </c>
      <c r="O48" s="293"/>
    </row>
    <row r="49" spans="1:15" ht="15.75" customHeight="1" x14ac:dyDescent="0.25">
      <c r="A49" s="370"/>
      <c r="B49" s="371">
        <f>SUM(B11:B48)</f>
        <v>1</v>
      </c>
      <c r="C49" s="372"/>
      <c r="D49" s="372"/>
      <c r="E49" s="372"/>
      <c r="F49" s="372"/>
      <c r="G49" s="372"/>
      <c r="H49" s="372"/>
      <c r="I49" s="371">
        <f>SUM(I11:I48)/7</f>
        <v>1</v>
      </c>
      <c r="J49" s="373" t="s">
        <v>22</v>
      </c>
      <c r="K49" s="373"/>
      <c r="L49" s="373"/>
      <c r="M49" s="373"/>
      <c r="N49" s="373"/>
      <c r="O49" s="9">
        <f>O51-O50</f>
        <v>2903278</v>
      </c>
    </row>
    <row r="50" spans="1:15" ht="15.75" customHeight="1" x14ac:dyDescent="0.25">
      <c r="A50" s="370"/>
      <c r="B50" s="372"/>
      <c r="C50" s="372"/>
      <c r="D50" s="372"/>
      <c r="E50" s="372"/>
      <c r="F50" s="372"/>
      <c r="G50" s="372"/>
      <c r="H50" s="372"/>
      <c r="I50" s="372"/>
      <c r="J50" s="373" t="s">
        <v>23</v>
      </c>
      <c r="K50" s="373"/>
      <c r="L50" s="373"/>
      <c r="M50" s="373"/>
      <c r="N50" s="373"/>
      <c r="O50" s="9">
        <f>[1]DeptoPP!$L$109</f>
        <v>0</v>
      </c>
    </row>
    <row r="51" spans="1:15" ht="15.75" customHeight="1" x14ac:dyDescent="0.25">
      <c r="A51" s="299" t="s">
        <v>24</v>
      </c>
      <c r="B51" s="300"/>
      <c r="C51" s="300"/>
      <c r="D51" s="300"/>
      <c r="E51" s="300"/>
      <c r="F51" s="300"/>
      <c r="G51" s="300"/>
      <c r="H51" s="300"/>
      <c r="I51" s="300"/>
      <c r="J51" s="300"/>
      <c r="K51" s="300"/>
      <c r="L51" s="300"/>
      <c r="M51" s="300"/>
      <c r="N51" s="301"/>
      <c r="O51" s="10">
        <f>[1]DeptoPP!$K$109</f>
        <v>2903278</v>
      </c>
    </row>
    <row r="52" spans="1:15" x14ac:dyDescent="0.25">
      <c r="A52" s="11"/>
      <c r="B52" s="45"/>
      <c r="C52" s="11"/>
      <c r="D52" s="11"/>
      <c r="E52" s="45"/>
      <c r="F52" s="45"/>
      <c r="G52" s="45"/>
      <c r="H52" s="11"/>
      <c r="I52" s="45"/>
      <c r="J52" s="45"/>
      <c r="K52" s="304" t="s">
        <v>15</v>
      </c>
      <c r="L52" s="304"/>
      <c r="M52" s="304"/>
      <c r="N52" s="304"/>
      <c r="O52" s="102">
        <v>52</v>
      </c>
    </row>
    <row r="53" spans="1:15" x14ac:dyDescent="0.25">
      <c r="C53" s="163"/>
    </row>
    <row r="54" spans="1:15" ht="20.25" customHeight="1" x14ac:dyDescent="0.25">
      <c r="K54" s="288" t="s">
        <v>16</v>
      </c>
      <c r="L54" s="288"/>
      <c r="M54" s="288"/>
      <c r="N54" s="288"/>
      <c r="O54" s="288"/>
    </row>
    <row r="55" spans="1:15" x14ac:dyDescent="0.25">
      <c r="K55" s="288"/>
      <c r="L55" s="288"/>
      <c r="M55" s="288"/>
      <c r="N55" s="288"/>
      <c r="O55" s="288"/>
    </row>
    <row r="56" spans="1:15" x14ac:dyDescent="0.25">
      <c r="K56" s="288"/>
      <c r="L56" s="288"/>
      <c r="M56" s="288"/>
      <c r="N56" s="288"/>
      <c r="O56" s="288"/>
    </row>
    <row r="57" spans="1:15" x14ac:dyDescent="0.25">
      <c r="J57" s="66"/>
      <c r="K57" s="288"/>
      <c r="L57" s="288"/>
      <c r="M57" s="288"/>
      <c r="N57" s="288"/>
      <c r="O57" s="288"/>
    </row>
    <row r="58" spans="1:15" x14ac:dyDescent="0.25">
      <c r="J58" s="66"/>
      <c r="K58" s="67"/>
      <c r="L58" s="67"/>
      <c r="M58" s="67"/>
      <c r="N58" s="67"/>
      <c r="O58" s="67"/>
    </row>
    <row r="59" spans="1:15" x14ac:dyDescent="0.25">
      <c r="A59" s="303"/>
      <c r="B59" s="303"/>
      <c r="C59" s="303"/>
      <c r="D59" s="303"/>
      <c r="E59" s="66"/>
      <c r="F59" s="39"/>
      <c r="G59" s="39"/>
      <c r="H59" s="39"/>
      <c r="I59" s="77"/>
      <c r="J59" s="97"/>
      <c r="K59" s="464"/>
      <c r="L59" s="464"/>
      <c r="M59" s="464"/>
      <c r="N59" s="464"/>
      <c r="O59" s="464"/>
    </row>
    <row r="60" spans="1:15" ht="15" customHeight="1" x14ac:dyDescent="0.25">
      <c r="A60" s="285" t="s">
        <v>926</v>
      </c>
      <c r="B60" s="285"/>
      <c r="C60" s="285"/>
      <c r="D60" s="285"/>
      <c r="E60" s="66"/>
      <c r="F60" s="285" t="s">
        <v>927</v>
      </c>
      <c r="G60" s="285"/>
      <c r="H60" s="285"/>
      <c r="I60" s="285"/>
      <c r="J60" s="97"/>
      <c r="K60" s="465" t="s">
        <v>17</v>
      </c>
      <c r="L60" s="465"/>
      <c r="M60" s="465"/>
      <c r="N60" s="465"/>
      <c r="O60" s="465"/>
    </row>
    <row r="61" spans="1:15" ht="15" customHeight="1" x14ac:dyDescent="0.25">
      <c r="A61" s="286" t="s">
        <v>928</v>
      </c>
      <c r="B61" s="286"/>
      <c r="C61" s="286"/>
      <c r="D61" s="286"/>
      <c r="E61" s="66"/>
      <c r="F61" s="286" t="s">
        <v>929</v>
      </c>
      <c r="G61" s="286"/>
      <c r="H61" s="286"/>
      <c r="I61" s="286"/>
      <c r="J61" s="97"/>
      <c r="K61" s="465" t="s">
        <v>18</v>
      </c>
      <c r="L61" s="465"/>
      <c r="M61" s="465"/>
      <c r="N61" s="465"/>
      <c r="O61" s="465"/>
    </row>
    <row r="62" spans="1:15" x14ac:dyDescent="0.25">
      <c r="A62" s="286"/>
      <c r="B62" s="286"/>
      <c r="C62" s="286"/>
      <c r="D62" s="286"/>
      <c r="E62" s="104"/>
      <c r="F62" s="103"/>
      <c r="G62" s="103"/>
      <c r="H62" s="105"/>
      <c r="I62" s="105"/>
      <c r="J62" s="164"/>
      <c r="K62" s="288"/>
      <c r="L62" s="288"/>
      <c r="M62" s="288"/>
      <c r="N62" s="288"/>
      <c r="O62" s="288"/>
    </row>
    <row r="63" spans="1:15" x14ac:dyDescent="0.25">
      <c r="A63" s="103"/>
      <c r="B63" s="104"/>
      <c r="C63" s="103"/>
      <c r="D63" s="103"/>
      <c r="E63" s="104"/>
      <c r="F63" s="103"/>
      <c r="G63" s="103"/>
      <c r="H63" s="105"/>
      <c r="I63" s="105"/>
      <c r="J63" s="164"/>
      <c r="K63" s="288"/>
      <c r="L63" s="288"/>
      <c r="M63" s="288"/>
      <c r="N63" s="288"/>
      <c r="O63" s="288"/>
    </row>
    <row r="64" spans="1:15" x14ac:dyDescent="0.25">
      <c r="A64" s="103"/>
      <c r="B64" s="104"/>
      <c r="C64" s="103"/>
      <c r="D64" s="103"/>
      <c r="E64" s="104"/>
      <c r="F64" s="103"/>
      <c r="G64" s="103"/>
      <c r="H64" s="105"/>
      <c r="I64" s="105"/>
      <c r="J64" s="164"/>
      <c r="K64" s="464"/>
      <c r="L64" s="464"/>
      <c r="M64" s="464"/>
      <c r="N64" s="464"/>
      <c r="O64" s="464"/>
    </row>
    <row r="65" spans="1:15" ht="15" customHeight="1" x14ac:dyDescent="0.25">
      <c r="A65" s="103"/>
      <c r="B65" s="104"/>
      <c r="C65" s="103"/>
      <c r="D65" s="103"/>
      <c r="E65" s="104"/>
      <c r="F65" s="103"/>
      <c r="G65" s="103"/>
      <c r="H65" s="105"/>
      <c r="I65" s="105"/>
      <c r="J65" s="164"/>
      <c r="K65" s="465" t="s">
        <v>19</v>
      </c>
      <c r="L65" s="465"/>
      <c r="M65" s="465"/>
      <c r="N65" s="465"/>
      <c r="O65" s="465"/>
    </row>
    <row r="66" spans="1:15" ht="15.75" customHeight="1" x14ac:dyDescent="0.25">
      <c r="A66" s="103"/>
      <c r="B66" s="104"/>
      <c r="C66" s="103"/>
      <c r="D66" s="103"/>
      <c r="E66" s="104"/>
      <c r="F66" s="103"/>
      <c r="G66" s="103"/>
      <c r="H66" s="105"/>
      <c r="I66" s="105"/>
      <c r="J66" s="164"/>
      <c r="K66" s="465" t="s">
        <v>20</v>
      </c>
      <c r="L66" s="465"/>
      <c r="M66" s="465"/>
      <c r="N66" s="465"/>
      <c r="O66" s="465"/>
    </row>
  </sheetData>
  <sheetProtection selectLockedCells="1"/>
  <mergeCells count="103">
    <mergeCell ref="K63:O63"/>
    <mergeCell ref="K64:O64"/>
    <mergeCell ref="K65:O65"/>
    <mergeCell ref="K66:O66"/>
    <mergeCell ref="A59:D59"/>
    <mergeCell ref="K59:O59"/>
    <mergeCell ref="A60:D60"/>
    <mergeCell ref="F60:I60"/>
    <mergeCell ref="K60:O60"/>
    <mergeCell ref="A61:D62"/>
    <mergeCell ref="F61:I61"/>
    <mergeCell ref="K61:O61"/>
    <mergeCell ref="K62:O62"/>
    <mergeCell ref="A51:N51"/>
    <mergeCell ref="K52:N52"/>
    <mergeCell ref="K54:O54"/>
    <mergeCell ref="K55:O55"/>
    <mergeCell ref="K56:O56"/>
    <mergeCell ref="K57:O57"/>
    <mergeCell ref="G46:G48"/>
    <mergeCell ref="O46:O48"/>
    <mergeCell ref="A49:A50"/>
    <mergeCell ref="B49:B50"/>
    <mergeCell ref="C49:H50"/>
    <mergeCell ref="I49:I50"/>
    <mergeCell ref="J49:N49"/>
    <mergeCell ref="J50:N50"/>
    <mergeCell ref="A46:A48"/>
    <mergeCell ref="B46:B48"/>
    <mergeCell ref="C46:C48"/>
    <mergeCell ref="D46:D48"/>
    <mergeCell ref="E46:E48"/>
    <mergeCell ref="F46:F48"/>
    <mergeCell ref="G38:G39"/>
    <mergeCell ref="O38:O39"/>
    <mergeCell ref="A40:A42"/>
    <mergeCell ref="B40:B42"/>
    <mergeCell ref="C40:C42"/>
    <mergeCell ref="D40:D42"/>
    <mergeCell ref="E40:E42"/>
    <mergeCell ref="F40:F42"/>
    <mergeCell ref="G40:G42"/>
    <mergeCell ref="O40:O42"/>
    <mergeCell ref="A38:A39"/>
    <mergeCell ref="B38:B39"/>
    <mergeCell ref="C38:C39"/>
    <mergeCell ref="D38:D39"/>
    <mergeCell ref="E38:E39"/>
    <mergeCell ref="F38:F39"/>
    <mergeCell ref="G30:G32"/>
    <mergeCell ref="O30:O32"/>
    <mergeCell ref="A33:A35"/>
    <mergeCell ref="B33:B35"/>
    <mergeCell ref="C33:C35"/>
    <mergeCell ref="D33:D35"/>
    <mergeCell ref="E33:E35"/>
    <mergeCell ref="F33:F35"/>
    <mergeCell ref="G33:G35"/>
    <mergeCell ref="O33:O35"/>
    <mergeCell ref="A30:A32"/>
    <mergeCell ref="B30:B32"/>
    <mergeCell ref="C30:C32"/>
    <mergeCell ref="D30:D32"/>
    <mergeCell ref="E30:E32"/>
    <mergeCell ref="F30:F32"/>
    <mergeCell ref="G11:G16"/>
    <mergeCell ref="O11:O16"/>
    <mergeCell ref="A21:A23"/>
    <mergeCell ref="B21:B23"/>
    <mergeCell ref="C21:C23"/>
    <mergeCell ref="D21:D23"/>
    <mergeCell ref="E21:E23"/>
    <mergeCell ref="F21:F23"/>
    <mergeCell ref="G21:G23"/>
    <mergeCell ref="O21:O23"/>
    <mergeCell ref="A11:A16"/>
    <mergeCell ref="B11:B16"/>
    <mergeCell ref="C11:C16"/>
    <mergeCell ref="D11:D16"/>
    <mergeCell ref="E11:E16"/>
    <mergeCell ref="F11:F16"/>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&amp;K08-0234</oddFooter>
  </headerFooter>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3"/>
  <sheetViews>
    <sheetView topLeftCell="A127" zoomScale="95" zoomScaleNormal="95" zoomScalePageLayoutView="80" workbookViewId="0">
      <selection activeCell="O134" sqref="O134"/>
    </sheetView>
  </sheetViews>
  <sheetFormatPr baseColWidth="10" defaultColWidth="24.28515625" defaultRowHeight="15.75" x14ac:dyDescent="0.25"/>
  <cols>
    <col min="1" max="1" width="15.7109375" style="1" customWidth="1"/>
    <col min="2" max="2" width="7.28515625" style="1" customWidth="1"/>
    <col min="3" max="4" width="15.7109375" style="1" customWidth="1"/>
    <col min="5" max="5" width="7.28515625" style="13" customWidth="1"/>
    <col min="6" max="6" width="15.7109375" style="13" customWidth="1"/>
    <col min="7" max="7" width="15.7109375" style="1" customWidth="1"/>
    <col min="8" max="8" width="25.7109375" style="1" customWidth="1"/>
    <col min="9" max="9" width="7.28515625" style="13" customWidth="1"/>
    <col min="10" max="10" width="15.7109375" style="13" customWidth="1"/>
    <col min="11" max="14" width="7.28515625" style="13" customWidth="1"/>
    <col min="15" max="15" width="19.7109375" style="232" customWidth="1"/>
    <col min="16" max="16" width="24.28515625" style="1"/>
    <col min="17" max="17" width="9" style="1" customWidth="1"/>
    <col min="18" max="16384" width="24.28515625" style="1"/>
  </cols>
  <sheetData>
    <row r="1" spans="1:17" ht="16.5" customHeight="1" x14ac:dyDescent="0.25">
      <c r="A1" s="342" t="s">
        <v>0</v>
      </c>
      <c r="B1" s="342"/>
      <c r="C1" s="342"/>
      <c r="D1" s="342"/>
      <c r="E1" s="342"/>
      <c r="F1" s="342"/>
      <c r="G1" s="342"/>
      <c r="H1" s="342"/>
      <c r="I1" s="342"/>
      <c r="J1" s="342"/>
      <c r="K1" s="342"/>
      <c r="L1" s="342"/>
      <c r="M1" s="342"/>
      <c r="N1" s="342"/>
      <c r="O1" s="342"/>
    </row>
    <row r="2" spans="1:17" ht="16.5" customHeight="1" x14ac:dyDescent="0.25">
      <c r="A2" s="342" t="s">
        <v>21</v>
      </c>
      <c r="B2" s="342"/>
      <c r="C2" s="342"/>
      <c r="D2" s="342"/>
      <c r="E2" s="342"/>
      <c r="F2" s="342"/>
      <c r="G2" s="342"/>
      <c r="H2" s="342"/>
      <c r="I2" s="342"/>
      <c r="J2" s="342"/>
      <c r="K2" s="342"/>
      <c r="L2" s="342"/>
      <c r="M2" s="342"/>
      <c r="N2" s="342"/>
      <c r="O2" s="342"/>
    </row>
    <row r="3" spans="1:17" ht="50.1" customHeight="1" x14ac:dyDescent="0.25">
      <c r="A3" s="343" t="s">
        <v>139</v>
      </c>
      <c r="B3" s="343"/>
      <c r="C3" s="343"/>
      <c r="D3" s="343"/>
      <c r="E3" s="343"/>
      <c r="F3" s="343"/>
      <c r="G3" s="343"/>
      <c r="H3" s="343"/>
      <c r="I3" s="343"/>
      <c r="J3" s="343"/>
      <c r="K3" s="343"/>
      <c r="L3" s="343"/>
      <c r="M3" s="343"/>
      <c r="N3" s="343"/>
      <c r="O3" s="343"/>
    </row>
    <row r="4" spans="1:17" ht="16.5" customHeight="1" x14ac:dyDescent="0.25">
      <c r="A4" s="344" t="s">
        <v>140</v>
      </c>
      <c r="B4" s="344"/>
      <c r="C4" s="344"/>
      <c r="D4" s="344"/>
      <c r="E4" s="344"/>
      <c r="F4" s="344"/>
      <c r="G4" s="344"/>
      <c r="H4" s="344"/>
      <c r="I4" s="344"/>
      <c r="J4" s="344"/>
      <c r="K4" s="344"/>
      <c r="L4" s="344"/>
      <c r="M4" s="344"/>
      <c r="N4" s="344"/>
      <c r="O4" s="344"/>
    </row>
    <row r="5" spans="1:17" ht="16.5" customHeight="1" x14ac:dyDescent="0.25">
      <c r="A5" s="345" t="s">
        <v>141</v>
      </c>
      <c r="B5" s="345"/>
      <c r="C5" s="345"/>
      <c r="D5" s="345"/>
      <c r="E5" s="345"/>
      <c r="F5" s="345"/>
      <c r="G5" s="345"/>
      <c r="H5" s="345"/>
      <c r="I5" s="345"/>
      <c r="J5" s="345"/>
      <c r="K5" s="345"/>
      <c r="L5" s="345"/>
      <c r="M5" s="345"/>
      <c r="N5" s="345"/>
      <c r="O5" s="345"/>
    </row>
    <row r="6" spans="1:17" ht="30" customHeight="1" x14ac:dyDescent="0.25">
      <c r="A6" s="344" t="s">
        <v>142</v>
      </c>
      <c r="B6" s="344"/>
      <c r="C6" s="346"/>
      <c r="D6" s="346"/>
      <c r="E6" s="346"/>
      <c r="F6" s="346"/>
      <c r="G6" s="346"/>
      <c r="H6" s="346"/>
      <c r="I6" s="346"/>
      <c r="J6" s="346"/>
      <c r="K6" s="346"/>
      <c r="L6" s="346"/>
      <c r="M6" s="346"/>
      <c r="N6" s="346"/>
      <c r="O6" s="346"/>
    </row>
    <row r="7" spans="1:17" ht="30" customHeight="1" x14ac:dyDescent="0.25">
      <c r="A7" s="344" t="s">
        <v>143</v>
      </c>
      <c r="B7" s="344"/>
      <c r="C7" s="344"/>
      <c r="D7" s="344"/>
      <c r="E7" s="344"/>
      <c r="F7" s="344"/>
      <c r="G7" s="344"/>
      <c r="H7" s="344"/>
      <c r="I7" s="344"/>
      <c r="J7" s="344"/>
      <c r="K7" s="344"/>
      <c r="L7" s="344"/>
      <c r="M7" s="344"/>
      <c r="N7" s="344"/>
      <c r="O7" s="344"/>
    </row>
    <row r="8" spans="1:17" ht="16.5" customHeight="1" x14ac:dyDescent="0.25">
      <c r="A8" s="347">
        <v>1</v>
      </c>
      <c r="B8" s="349"/>
      <c r="C8" s="2">
        <v>2</v>
      </c>
      <c r="D8" s="2">
        <v>3</v>
      </c>
      <c r="E8" s="2">
        <v>4</v>
      </c>
      <c r="F8" s="2">
        <v>5</v>
      </c>
      <c r="G8" s="2">
        <v>6</v>
      </c>
      <c r="H8" s="347">
        <v>7</v>
      </c>
      <c r="I8" s="349"/>
      <c r="J8" s="2">
        <v>8</v>
      </c>
      <c r="K8" s="347">
        <v>9</v>
      </c>
      <c r="L8" s="348"/>
      <c r="M8" s="348"/>
      <c r="N8" s="349"/>
      <c r="O8" s="2">
        <v>10</v>
      </c>
    </row>
    <row r="9" spans="1:17"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7" ht="16.5" customHeight="1" x14ac:dyDescent="0.25">
      <c r="A10" s="337"/>
      <c r="B10" s="351"/>
      <c r="C10" s="337"/>
      <c r="D10" s="337"/>
      <c r="E10" s="351"/>
      <c r="F10" s="337"/>
      <c r="G10" s="337"/>
      <c r="H10" s="337"/>
      <c r="I10" s="351"/>
      <c r="J10" s="337"/>
      <c r="K10" s="256" t="s">
        <v>11</v>
      </c>
      <c r="L10" s="256" t="s">
        <v>12</v>
      </c>
      <c r="M10" s="256" t="s">
        <v>13</v>
      </c>
      <c r="N10" s="256" t="s">
        <v>14</v>
      </c>
      <c r="O10" s="337"/>
    </row>
    <row r="11" spans="1:17" s="203" customFormat="1" ht="124.5" customHeight="1" x14ac:dyDescent="0.25">
      <c r="A11" s="315" t="s">
        <v>935</v>
      </c>
      <c r="B11" s="316">
        <v>0.03</v>
      </c>
      <c r="C11" s="315" t="s">
        <v>936</v>
      </c>
      <c r="D11" s="315" t="s">
        <v>937</v>
      </c>
      <c r="E11" s="387">
        <v>3</v>
      </c>
      <c r="F11" s="315" t="s">
        <v>938</v>
      </c>
      <c r="G11" s="315" t="s">
        <v>939</v>
      </c>
      <c r="H11" s="247" t="s">
        <v>940</v>
      </c>
      <c r="I11" s="248">
        <v>0.3</v>
      </c>
      <c r="J11" s="247" t="s">
        <v>941</v>
      </c>
      <c r="K11" s="263">
        <v>1</v>
      </c>
      <c r="L11" s="263" t="s">
        <v>36</v>
      </c>
      <c r="M11" s="263">
        <v>1</v>
      </c>
      <c r="N11" s="263" t="s">
        <v>36</v>
      </c>
      <c r="O11" s="293">
        <f>[1]DPyD!$K$17</f>
        <v>1131700</v>
      </c>
      <c r="P11" s="203" t="s">
        <v>942</v>
      </c>
      <c r="Q11" s="270">
        <f>B11</f>
        <v>0.03</v>
      </c>
    </row>
    <row r="12" spans="1:17" s="203" customFormat="1" ht="90" x14ac:dyDescent="0.25">
      <c r="A12" s="315"/>
      <c r="B12" s="387"/>
      <c r="C12" s="315"/>
      <c r="D12" s="315"/>
      <c r="E12" s="387"/>
      <c r="F12" s="315"/>
      <c r="G12" s="315"/>
      <c r="H12" s="247" t="s">
        <v>943</v>
      </c>
      <c r="I12" s="248">
        <v>0.35</v>
      </c>
      <c r="J12" s="247" t="s">
        <v>941</v>
      </c>
      <c r="K12" s="263">
        <v>1</v>
      </c>
      <c r="L12" s="263" t="s">
        <v>36</v>
      </c>
      <c r="M12" s="263" t="s">
        <v>36</v>
      </c>
      <c r="N12" s="263" t="s">
        <v>36</v>
      </c>
      <c r="O12" s="293"/>
    </row>
    <row r="13" spans="1:17" s="203" customFormat="1" ht="111.75" customHeight="1" x14ac:dyDescent="0.25">
      <c r="A13" s="315"/>
      <c r="B13" s="387"/>
      <c r="C13" s="315"/>
      <c r="D13" s="315"/>
      <c r="E13" s="387"/>
      <c r="F13" s="315"/>
      <c r="G13" s="315"/>
      <c r="H13" s="247" t="s">
        <v>944</v>
      </c>
      <c r="I13" s="248">
        <v>0.35</v>
      </c>
      <c r="J13" s="247" t="s">
        <v>941</v>
      </c>
      <c r="K13" s="263">
        <v>1</v>
      </c>
      <c r="L13" s="263">
        <v>1</v>
      </c>
      <c r="M13" s="263" t="s">
        <v>36</v>
      </c>
      <c r="N13" s="263" t="s">
        <v>36</v>
      </c>
      <c r="O13" s="293"/>
    </row>
    <row r="14" spans="1:17" s="272" customFormat="1" ht="72.75" customHeight="1" x14ac:dyDescent="0.2">
      <c r="A14" s="315" t="s">
        <v>945</v>
      </c>
      <c r="B14" s="307">
        <v>0.04</v>
      </c>
      <c r="C14" s="466" t="s">
        <v>946</v>
      </c>
      <c r="D14" s="315" t="s">
        <v>947</v>
      </c>
      <c r="E14" s="387">
        <v>1</v>
      </c>
      <c r="F14" s="315" t="s">
        <v>948</v>
      </c>
      <c r="G14" s="315" t="s">
        <v>949</v>
      </c>
      <c r="H14" s="247" t="s">
        <v>950</v>
      </c>
      <c r="I14" s="253">
        <v>0.25</v>
      </c>
      <c r="J14" s="247" t="s">
        <v>951</v>
      </c>
      <c r="K14" s="263">
        <v>1</v>
      </c>
      <c r="L14" s="263" t="s">
        <v>36</v>
      </c>
      <c r="M14" s="263" t="s">
        <v>36</v>
      </c>
      <c r="N14" s="263" t="s">
        <v>36</v>
      </c>
      <c r="O14" s="293">
        <f>[1]DPyD!$K$19</f>
        <v>0</v>
      </c>
      <c r="P14" s="1" t="s">
        <v>952</v>
      </c>
      <c r="Q14" s="271">
        <f>SUM(B14:B35)</f>
        <v>0.16</v>
      </c>
    </row>
    <row r="15" spans="1:17" s="272" customFormat="1" ht="72.75" customHeight="1" x14ac:dyDescent="0.2">
      <c r="A15" s="315"/>
      <c r="B15" s="308"/>
      <c r="C15" s="466"/>
      <c r="D15" s="315"/>
      <c r="E15" s="387"/>
      <c r="F15" s="315"/>
      <c r="G15" s="315"/>
      <c r="H15" s="247" t="s">
        <v>953</v>
      </c>
      <c r="I15" s="253">
        <v>0.1</v>
      </c>
      <c r="J15" s="247" t="s">
        <v>954</v>
      </c>
      <c r="K15" s="263" t="s">
        <v>36</v>
      </c>
      <c r="L15" s="263">
        <v>1</v>
      </c>
      <c r="M15" s="263" t="s">
        <v>36</v>
      </c>
      <c r="N15" s="263" t="s">
        <v>36</v>
      </c>
      <c r="O15" s="293"/>
    </row>
    <row r="16" spans="1:17" s="272" customFormat="1" ht="80.25" customHeight="1" x14ac:dyDescent="0.2">
      <c r="A16" s="315"/>
      <c r="B16" s="360"/>
      <c r="C16" s="466"/>
      <c r="D16" s="315"/>
      <c r="E16" s="387"/>
      <c r="F16" s="315"/>
      <c r="G16" s="315"/>
      <c r="H16" s="247" t="s">
        <v>955</v>
      </c>
      <c r="I16" s="253">
        <v>0.25</v>
      </c>
      <c r="J16" s="247" t="s">
        <v>956</v>
      </c>
      <c r="K16" s="263" t="s">
        <v>36</v>
      </c>
      <c r="L16" s="263">
        <v>1</v>
      </c>
      <c r="M16" s="263" t="s">
        <v>36</v>
      </c>
      <c r="N16" s="263" t="s">
        <v>36</v>
      </c>
      <c r="O16" s="293"/>
    </row>
    <row r="17" spans="1:15" s="24" customFormat="1" ht="15" x14ac:dyDescent="0.25">
      <c r="O17" s="223"/>
    </row>
    <row r="18" spans="1:15" s="24" customFormat="1" ht="130.5" customHeight="1" x14ac:dyDescent="0.25">
      <c r="A18" s="315" t="s">
        <v>1775</v>
      </c>
      <c r="B18" s="316" t="s">
        <v>36</v>
      </c>
      <c r="C18" s="429" t="s">
        <v>946</v>
      </c>
      <c r="D18" s="315" t="s">
        <v>947</v>
      </c>
      <c r="E18" s="387">
        <v>1</v>
      </c>
      <c r="F18" s="315" t="s">
        <v>948</v>
      </c>
      <c r="G18" s="315" t="s">
        <v>949</v>
      </c>
      <c r="H18" s="247" t="s">
        <v>957</v>
      </c>
      <c r="I18" s="253">
        <v>0.25</v>
      </c>
      <c r="J18" s="247" t="s">
        <v>958</v>
      </c>
      <c r="K18" s="263" t="s">
        <v>36</v>
      </c>
      <c r="L18" s="263" t="s">
        <v>36</v>
      </c>
      <c r="M18" s="263">
        <v>1</v>
      </c>
      <c r="N18" s="263" t="s">
        <v>36</v>
      </c>
      <c r="O18" s="446" t="s">
        <v>36</v>
      </c>
    </row>
    <row r="19" spans="1:15" s="24" customFormat="1" ht="130.5" customHeight="1" x14ac:dyDescent="0.25">
      <c r="A19" s="315"/>
      <c r="B19" s="316"/>
      <c r="C19" s="429"/>
      <c r="D19" s="315"/>
      <c r="E19" s="387"/>
      <c r="F19" s="315"/>
      <c r="G19" s="315"/>
      <c r="H19" s="247" t="s">
        <v>959</v>
      </c>
      <c r="I19" s="253">
        <v>0.15</v>
      </c>
      <c r="J19" s="247" t="s">
        <v>954</v>
      </c>
      <c r="K19" s="263" t="s">
        <v>36</v>
      </c>
      <c r="L19" s="263" t="s">
        <v>36</v>
      </c>
      <c r="M19" s="263" t="s">
        <v>36</v>
      </c>
      <c r="N19" s="263">
        <v>1</v>
      </c>
      <c r="O19" s="447"/>
    </row>
    <row r="20" spans="1:15" ht="77.25" customHeight="1" x14ac:dyDescent="0.25">
      <c r="A20" s="320" t="s">
        <v>960</v>
      </c>
      <c r="B20" s="467">
        <v>0.04</v>
      </c>
      <c r="C20" s="320" t="s">
        <v>961</v>
      </c>
      <c r="D20" s="320" t="s">
        <v>962</v>
      </c>
      <c r="E20" s="335">
        <v>1</v>
      </c>
      <c r="F20" s="320" t="s">
        <v>948</v>
      </c>
      <c r="G20" s="468"/>
      <c r="H20" s="247" t="s">
        <v>963</v>
      </c>
      <c r="I20" s="248">
        <v>0.5</v>
      </c>
      <c r="J20" s="247" t="s">
        <v>964</v>
      </c>
      <c r="K20" s="249" t="s">
        <v>36</v>
      </c>
      <c r="L20" s="273" t="s">
        <v>36</v>
      </c>
      <c r="M20" s="249" t="s">
        <v>36</v>
      </c>
      <c r="N20" s="249">
        <v>1</v>
      </c>
      <c r="O20" s="325">
        <f>[1]DPyD!$K$21</f>
        <v>0</v>
      </c>
    </row>
    <row r="21" spans="1:15" ht="77.25" customHeight="1" x14ac:dyDescent="0.25">
      <c r="A21" s="320"/>
      <c r="B21" s="467"/>
      <c r="C21" s="320"/>
      <c r="D21" s="320"/>
      <c r="E21" s="335"/>
      <c r="F21" s="320"/>
      <c r="G21" s="468"/>
      <c r="H21" s="247" t="s">
        <v>965</v>
      </c>
      <c r="I21" s="248">
        <v>0.25</v>
      </c>
      <c r="J21" s="250" t="s">
        <v>966</v>
      </c>
      <c r="K21" s="249" t="s">
        <v>36</v>
      </c>
      <c r="L21" s="273" t="s">
        <v>36</v>
      </c>
      <c r="M21" s="249" t="s">
        <v>36</v>
      </c>
      <c r="N21" s="249">
        <v>1</v>
      </c>
      <c r="O21" s="325"/>
    </row>
    <row r="22" spans="1:15" ht="77.25" customHeight="1" x14ac:dyDescent="0.25">
      <c r="A22" s="320"/>
      <c r="B22" s="467"/>
      <c r="C22" s="320"/>
      <c r="D22" s="320"/>
      <c r="E22" s="335"/>
      <c r="F22" s="320"/>
      <c r="G22" s="468"/>
      <c r="H22" s="247" t="s">
        <v>967</v>
      </c>
      <c r="I22" s="248">
        <v>0.25</v>
      </c>
      <c r="J22" s="250" t="s">
        <v>968</v>
      </c>
      <c r="K22" s="249" t="s">
        <v>36</v>
      </c>
      <c r="L22" s="273" t="s">
        <v>36</v>
      </c>
      <c r="M22" s="249" t="s">
        <v>36</v>
      </c>
      <c r="N22" s="249">
        <v>1</v>
      </c>
      <c r="O22" s="325"/>
    </row>
    <row r="23" spans="1:15" x14ac:dyDescent="0.25">
      <c r="L23" s="274"/>
    </row>
    <row r="24" spans="1:15" x14ac:dyDescent="0.25">
      <c r="L24" s="274"/>
    </row>
    <row r="25" spans="1:15" ht="89.25" customHeight="1" x14ac:dyDescent="0.25">
      <c r="A25" s="469" t="s">
        <v>969</v>
      </c>
      <c r="B25" s="374">
        <v>0.03</v>
      </c>
      <c r="C25" s="469" t="s">
        <v>970</v>
      </c>
      <c r="D25" s="469" t="s">
        <v>971</v>
      </c>
      <c r="E25" s="469">
        <v>1</v>
      </c>
      <c r="F25" s="469" t="s">
        <v>948</v>
      </c>
      <c r="G25" s="469" t="s">
        <v>972</v>
      </c>
      <c r="H25" s="247" t="s">
        <v>973</v>
      </c>
      <c r="I25" s="258">
        <v>0.05</v>
      </c>
      <c r="J25" s="247" t="s">
        <v>964</v>
      </c>
      <c r="K25" s="249" t="s">
        <v>36</v>
      </c>
      <c r="L25" s="273" t="s">
        <v>36</v>
      </c>
      <c r="M25" s="249">
        <v>1</v>
      </c>
      <c r="N25" s="249" t="s">
        <v>36</v>
      </c>
      <c r="O25" s="400">
        <f>[1]DPyD!$K$23</f>
        <v>0</v>
      </c>
    </row>
    <row r="26" spans="1:15" ht="60.75" customHeight="1" x14ac:dyDescent="0.25">
      <c r="A26" s="470"/>
      <c r="B26" s="375"/>
      <c r="C26" s="470"/>
      <c r="D26" s="470"/>
      <c r="E26" s="470"/>
      <c r="F26" s="470"/>
      <c r="G26" s="470"/>
      <c r="H26" s="247" t="s">
        <v>974</v>
      </c>
      <c r="I26" s="248">
        <v>0.3</v>
      </c>
      <c r="J26" s="247" t="s">
        <v>968</v>
      </c>
      <c r="K26" s="249" t="s">
        <v>36</v>
      </c>
      <c r="L26" s="273" t="s">
        <v>36</v>
      </c>
      <c r="M26" s="249" t="s">
        <v>36</v>
      </c>
      <c r="N26" s="249">
        <v>1</v>
      </c>
      <c r="O26" s="401"/>
    </row>
    <row r="27" spans="1:15" ht="108.75" customHeight="1" x14ac:dyDescent="0.25">
      <c r="A27" s="470"/>
      <c r="B27" s="375"/>
      <c r="C27" s="470" t="s">
        <v>970</v>
      </c>
      <c r="D27" s="470" t="s">
        <v>975</v>
      </c>
      <c r="E27" s="470">
        <v>1</v>
      </c>
      <c r="F27" s="470" t="s">
        <v>948</v>
      </c>
      <c r="G27" s="470" t="s">
        <v>972</v>
      </c>
      <c r="H27" s="247" t="s">
        <v>976</v>
      </c>
      <c r="I27" s="248">
        <v>0.3</v>
      </c>
      <c r="J27" s="247" t="s">
        <v>977</v>
      </c>
      <c r="K27" s="249" t="s">
        <v>36</v>
      </c>
      <c r="L27" s="273" t="s">
        <v>36</v>
      </c>
      <c r="M27" s="249" t="s">
        <v>36</v>
      </c>
      <c r="N27" s="249">
        <v>1</v>
      </c>
      <c r="O27" s="401"/>
    </row>
    <row r="28" spans="1:15" ht="63" customHeight="1" x14ac:dyDescent="0.25">
      <c r="A28" s="470"/>
      <c r="B28" s="375"/>
      <c r="C28" s="470"/>
      <c r="D28" s="470"/>
      <c r="E28" s="470"/>
      <c r="F28" s="470"/>
      <c r="G28" s="470"/>
      <c r="H28" s="247" t="s">
        <v>978</v>
      </c>
      <c r="I28" s="248">
        <v>0.25</v>
      </c>
      <c r="J28" s="250" t="s">
        <v>964</v>
      </c>
      <c r="K28" s="249" t="s">
        <v>36</v>
      </c>
      <c r="L28" s="273" t="s">
        <v>36</v>
      </c>
      <c r="M28" s="249" t="s">
        <v>36</v>
      </c>
      <c r="N28" s="249">
        <v>1</v>
      </c>
      <c r="O28" s="401"/>
    </row>
    <row r="29" spans="1:15" ht="61.5" customHeight="1" x14ac:dyDescent="0.25">
      <c r="A29" s="336"/>
      <c r="B29" s="376"/>
      <c r="C29" s="336"/>
      <c r="D29" s="336"/>
      <c r="E29" s="336"/>
      <c r="F29" s="336"/>
      <c r="G29" s="336"/>
      <c r="H29" s="247" t="s">
        <v>979</v>
      </c>
      <c r="I29" s="248">
        <v>0.1</v>
      </c>
      <c r="J29" s="250" t="s">
        <v>980</v>
      </c>
      <c r="K29" s="249" t="s">
        <v>36</v>
      </c>
      <c r="L29" s="273" t="s">
        <v>36</v>
      </c>
      <c r="M29" s="249" t="s">
        <v>36</v>
      </c>
      <c r="N29" s="249">
        <v>1</v>
      </c>
      <c r="O29" s="324"/>
    </row>
    <row r="30" spans="1:15" ht="82.5" customHeight="1" x14ac:dyDescent="0.25">
      <c r="A30" s="315" t="s">
        <v>981</v>
      </c>
      <c r="B30" s="316">
        <v>0.02</v>
      </c>
      <c r="C30" s="320" t="s">
        <v>982</v>
      </c>
      <c r="D30" s="317" t="s">
        <v>983</v>
      </c>
      <c r="E30" s="318">
        <v>1</v>
      </c>
      <c r="F30" s="317" t="s">
        <v>948</v>
      </c>
      <c r="G30" s="317" t="s">
        <v>984</v>
      </c>
      <c r="H30" s="247" t="s">
        <v>985</v>
      </c>
      <c r="I30" s="248">
        <v>0.5</v>
      </c>
      <c r="J30" s="247" t="s">
        <v>986</v>
      </c>
      <c r="K30" s="268">
        <v>1</v>
      </c>
      <c r="L30" s="273" t="s">
        <v>36</v>
      </c>
      <c r="M30" s="249" t="s">
        <v>36</v>
      </c>
      <c r="N30" s="249" t="s">
        <v>36</v>
      </c>
      <c r="O30" s="430">
        <f>[1]DPyD!$K$35</f>
        <v>27950</v>
      </c>
    </row>
    <row r="31" spans="1:15" ht="82.5" customHeight="1" x14ac:dyDescent="0.25">
      <c r="A31" s="315"/>
      <c r="B31" s="387"/>
      <c r="C31" s="320"/>
      <c r="D31" s="317"/>
      <c r="E31" s="318"/>
      <c r="F31" s="317"/>
      <c r="G31" s="317"/>
      <c r="H31" s="247" t="s">
        <v>987</v>
      </c>
      <c r="I31" s="248">
        <v>0.5</v>
      </c>
      <c r="J31" s="247" t="s">
        <v>964</v>
      </c>
      <c r="K31" s="268">
        <v>1</v>
      </c>
      <c r="L31" s="273" t="s">
        <v>36</v>
      </c>
      <c r="M31" s="249" t="s">
        <v>36</v>
      </c>
      <c r="N31" s="249" t="s">
        <v>36</v>
      </c>
      <c r="O31" s="430"/>
    </row>
    <row r="34" spans="1:17" ht="93" customHeight="1" x14ac:dyDescent="0.25">
      <c r="A34" s="320" t="s">
        <v>988</v>
      </c>
      <c r="B34" s="355">
        <v>0.03</v>
      </c>
      <c r="C34" s="327" t="s">
        <v>989</v>
      </c>
      <c r="D34" s="356" t="s">
        <v>990</v>
      </c>
      <c r="E34" s="318">
        <v>1</v>
      </c>
      <c r="F34" s="320" t="s">
        <v>948</v>
      </c>
      <c r="G34" s="320" t="s">
        <v>984</v>
      </c>
      <c r="H34" s="250" t="s">
        <v>991</v>
      </c>
      <c r="I34" s="258">
        <v>0.5</v>
      </c>
      <c r="J34" s="250" t="s">
        <v>992</v>
      </c>
      <c r="K34" s="275" t="s">
        <v>36</v>
      </c>
      <c r="L34" s="276" t="s">
        <v>36</v>
      </c>
      <c r="M34" s="277">
        <v>1</v>
      </c>
      <c r="N34" s="275" t="s">
        <v>36</v>
      </c>
      <c r="O34" s="402">
        <f>[1]DPyD!$K$37</f>
        <v>0</v>
      </c>
    </row>
    <row r="35" spans="1:17" ht="78" customHeight="1" x14ac:dyDescent="0.25">
      <c r="A35" s="320"/>
      <c r="B35" s="335"/>
      <c r="C35" s="327"/>
      <c r="D35" s="356"/>
      <c r="E35" s="318"/>
      <c r="F35" s="320"/>
      <c r="G35" s="320"/>
      <c r="H35" s="250" t="s">
        <v>993</v>
      </c>
      <c r="I35" s="258">
        <v>0.5</v>
      </c>
      <c r="J35" s="250" t="s">
        <v>994</v>
      </c>
      <c r="K35" s="275" t="s">
        <v>36</v>
      </c>
      <c r="L35" s="276" t="s">
        <v>36</v>
      </c>
      <c r="M35" s="275" t="s">
        <v>36</v>
      </c>
      <c r="N35" s="277">
        <v>1</v>
      </c>
      <c r="O35" s="402"/>
    </row>
    <row r="36" spans="1:17" s="203" customFormat="1" ht="61.5" customHeight="1" x14ac:dyDescent="0.25">
      <c r="A36" s="305" t="s">
        <v>995</v>
      </c>
      <c r="B36" s="307">
        <v>0.05</v>
      </c>
      <c r="C36" s="305" t="s">
        <v>996</v>
      </c>
      <c r="D36" s="305" t="s">
        <v>997</v>
      </c>
      <c r="E36" s="403">
        <v>1</v>
      </c>
      <c r="F36" s="305" t="s">
        <v>998</v>
      </c>
      <c r="G36" s="305" t="s">
        <v>999</v>
      </c>
      <c r="H36" s="250" t="s">
        <v>1000</v>
      </c>
      <c r="I36" s="258">
        <v>0.1</v>
      </c>
      <c r="J36" s="250" t="s">
        <v>1001</v>
      </c>
      <c r="K36" s="249" t="s">
        <v>36</v>
      </c>
      <c r="L36" s="249">
        <v>1</v>
      </c>
      <c r="M36" s="249" t="s">
        <v>36</v>
      </c>
      <c r="N36" s="249" t="s">
        <v>36</v>
      </c>
      <c r="O36" s="294">
        <f>[1]DPyD!$K$39</f>
        <v>0</v>
      </c>
      <c r="P36" s="1" t="s">
        <v>1002</v>
      </c>
      <c r="Q36" s="271">
        <f>SUM(B36:B81)</f>
        <v>0.28999999999999998</v>
      </c>
    </row>
    <row r="37" spans="1:17" s="203" customFormat="1" ht="81" customHeight="1" x14ac:dyDescent="0.25">
      <c r="A37" s="306"/>
      <c r="B37" s="308"/>
      <c r="C37" s="306"/>
      <c r="D37" s="306"/>
      <c r="E37" s="407"/>
      <c r="F37" s="306"/>
      <c r="G37" s="306"/>
      <c r="H37" s="250" t="s">
        <v>1003</v>
      </c>
      <c r="I37" s="258">
        <v>0.3</v>
      </c>
      <c r="J37" s="250" t="s">
        <v>1004</v>
      </c>
      <c r="K37" s="249" t="s">
        <v>36</v>
      </c>
      <c r="L37" s="249">
        <v>12</v>
      </c>
      <c r="M37" s="249" t="s">
        <v>36</v>
      </c>
      <c r="N37" s="249" t="s">
        <v>36</v>
      </c>
      <c r="O37" s="295"/>
    </row>
    <row r="38" spans="1:17" s="203" customFormat="1" ht="72.75" customHeight="1" x14ac:dyDescent="0.25">
      <c r="A38" s="306"/>
      <c r="B38" s="308"/>
      <c r="C38" s="306"/>
      <c r="D38" s="306"/>
      <c r="E38" s="407"/>
      <c r="F38" s="306"/>
      <c r="G38" s="306"/>
      <c r="H38" s="250" t="s">
        <v>1005</v>
      </c>
      <c r="I38" s="258">
        <v>0.3</v>
      </c>
      <c r="J38" s="250" t="s">
        <v>1006</v>
      </c>
      <c r="K38" s="249" t="s">
        <v>36</v>
      </c>
      <c r="L38" s="249" t="s">
        <v>36</v>
      </c>
      <c r="M38" s="249">
        <v>1</v>
      </c>
      <c r="N38" s="249" t="s">
        <v>36</v>
      </c>
      <c r="O38" s="295"/>
    </row>
    <row r="39" spans="1:17" s="24" customFormat="1" ht="78" customHeight="1" x14ac:dyDescent="0.25">
      <c r="A39" s="306"/>
      <c r="B39" s="308"/>
      <c r="C39" s="306" t="s">
        <v>996</v>
      </c>
      <c r="D39" s="306" t="s">
        <v>997</v>
      </c>
      <c r="E39" s="407">
        <v>1</v>
      </c>
      <c r="F39" s="306" t="s">
        <v>998</v>
      </c>
      <c r="G39" s="306"/>
      <c r="H39" s="250" t="s">
        <v>1007</v>
      </c>
      <c r="I39" s="258">
        <v>0.2</v>
      </c>
      <c r="J39" s="250" t="s">
        <v>1008</v>
      </c>
      <c r="K39" s="249" t="s">
        <v>36</v>
      </c>
      <c r="L39" s="249" t="s">
        <v>36</v>
      </c>
      <c r="M39" s="249">
        <v>1</v>
      </c>
      <c r="N39" s="249" t="s">
        <v>36</v>
      </c>
      <c r="O39" s="295" t="s">
        <v>36</v>
      </c>
    </row>
    <row r="40" spans="1:17" s="24" customFormat="1" ht="82.5" customHeight="1" x14ac:dyDescent="0.25">
      <c r="A40" s="332"/>
      <c r="B40" s="360"/>
      <c r="C40" s="332"/>
      <c r="D40" s="332"/>
      <c r="E40" s="404"/>
      <c r="F40" s="332"/>
      <c r="G40" s="332"/>
      <c r="H40" s="250" t="s">
        <v>1009</v>
      </c>
      <c r="I40" s="258">
        <v>0.1</v>
      </c>
      <c r="J40" s="250" t="s">
        <v>1010</v>
      </c>
      <c r="K40" s="249" t="s">
        <v>36</v>
      </c>
      <c r="L40" s="249" t="s">
        <v>36</v>
      </c>
      <c r="M40" s="249">
        <v>1</v>
      </c>
      <c r="N40" s="249" t="s">
        <v>36</v>
      </c>
      <c r="O40" s="329"/>
    </row>
    <row r="43" spans="1:17" s="203" customFormat="1" ht="93" customHeight="1" x14ac:dyDescent="0.25">
      <c r="A43" s="305" t="s">
        <v>1011</v>
      </c>
      <c r="B43" s="307">
        <v>0.04</v>
      </c>
      <c r="C43" s="305" t="s">
        <v>1012</v>
      </c>
      <c r="D43" s="305" t="s">
        <v>1013</v>
      </c>
      <c r="E43" s="307">
        <v>0.6</v>
      </c>
      <c r="F43" s="305" t="s">
        <v>998</v>
      </c>
      <c r="G43" s="305" t="s">
        <v>1014</v>
      </c>
      <c r="H43" s="250" t="s">
        <v>1015</v>
      </c>
      <c r="I43" s="258">
        <v>0.1</v>
      </c>
      <c r="J43" s="250" t="s">
        <v>1016</v>
      </c>
      <c r="K43" s="249" t="s">
        <v>36</v>
      </c>
      <c r="L43" s="249">
        <v>1</v>
      </c>
      <c r="M43" s="249" t="s">
        <v>36</v>
      </c>
      <c r="N43" s="249" t="s">
        <v>36</v>
      </c>
      <c r="O43" s="294">
        <f>[1]DPyD!$K$41</f>
        <v>0</v>
      </c>
    </row>
    <row r="44" spans="1:17" s="203" customFormat="1" ht="59.25" customHeight="1" x14ac:dyDescent="0.25">
      <c r="A44" s="306"/>
      <c r="B44" s="308"/>
      <c r="C44" s="306" t="s">
        <v>1012</v>
      </c>
      <c r="D44" s="306" t="s">
        <v>1013</v>
      </c>
      <c r="E44" s="308">
        <v>0.6</v>
      </c>
      <c r="F44" s="306" t="s">
        <v>998</v>
      </c>
      <c r="G44" s="306" t="s">
        <v>1014</v>
      </c>
      <c r="H44" s="250" t="s">
        <v>1017</v>
      </c>
      <c r="I44" s="258">
        <v>0.3</v>
      </c>
      <c r="J44" s="250" t="s">
        <v>1018</v>
      </c>
      <c r="K44" s="249" t="s">
        <v>36</v>
      </c>
      <c r="L44" s="249">
        <v>0.5</v>
      </c>
      <c r="M44" s="249" t="s">
        <v>36</v>
      </c>
      <c r="N44" s="249" t="s">
        <v>36</v>
      </c>
      <c r="O44" s="295" t="s">
        <v>36</v>
      </c>
    </row>
    <row r="45" spans="1:17" s="203" customFormat="1" ht="75" x14ac:dyDescent="0.25">
      <c r="A45" s="306"/>
      <c r="B45" s="308"/>
      <c r="C45" s="306"/>
      <c r="D45" s="306"/>
      <c r="E45" s="308"/>
      <c r="F45" s="306"/>
      <c r="G45" s="306"/>
      <c r="H45" s="250" t="s">
        <v>1019</v>
      </c>
      <c r="I45" s="258">
        <v>0.1</v>
      </c>
      <c r="J45" s="250" t="s">
        <v>1020</v>
      </c>
      <c r="K45" s="249" t="s">
        <v>36</v>
      </c>
      <c r="L45" s="249" t="s">
        <v>36</v>
      </c>
      <c r="M45" s="249">
        <v>1</v>
      </c>
      <c r="N45" s="249" t="s">
        <v>36</v>
      </c>
      <c r="O45" s="295"/>
    </row>
    <row r="46" spans="1:17" s="203" customFormat="1" ht="63" customHeight="1" x14ac:dyDescent="0.25">
      <c r="A46" s="306"/>
      <c r="B46" s="308"/>
      <c r="C46" s="306"/>
      <c r="D46" s="306"/>
      <c r="E46" s="308"/>
      <c r="F46" s="306"/>
      <c r="G46" s="306"/>
      <c r="H46" s="250" t="s">
        <v>1021</v>
      </c>
      <c r="I46" s="258">
        <v>0.3</v>
      </c>
      <c r="J46" s="250" t="s">
        <v>770</v>
      </c>
      <c r="K46" s="249" t="s">
        <v>36</v>
      </c>
      <c r="L46" s="249" t="s">
        <v>36</v>
      </c>
      <c r="M46" s="255">
        <v>1</v>
      </c>
      <c r="N46" s="249" t="s">
        <v>36</v>
      </c>
      <c r="O46" s="295"/>
    </row>
    <row r="47" spans="1:17" s="203" customFormat="1" ht="45" x14ac:dyDescent="0.25">
      <c r="A47" s="332"/>
      <c r="B47" s="360"/>
      <c r="C47" s="332"/>
      <c r="D47" s="332"/>
      <c r="E47" s="360"/>
      <c r="F47" s="332"/>
      <c r="G47" s="332"/>
      <c r="H47" s="250" t="s">
        <v>1022</v>
      </c>
      <c r="I47" s="258">
        <v>0.2</v>
      </c>
      <c r="J47" s="250" t="s">
        <v>1023</v>
      </c>
      <c r="K47" s="249" t="s">
        <v>36</v>
      </c>
      <c r="L47" s="249" t="s">
        <v>36</v>
      </c>
      <c r="M47" s="249" t="s">
        <v>36</v>
      </c>
      <c r="N47" s="278">
        <v>0.6</v>
      </c>
      <c r="O47" s="329"/>
    </row>
    <row r="48" spans="1:17" s="203" customFormat="1" ht="79.5" customHeight="1" x14ac:dyDescent="0.25">
      <c r="A48" s="315" t="s">
        <v>1024</v>
      </c>
      <c r="B48" s="316">
        <v>0.03</v>
      </c>
      <c r="C48" s="327" t="s">
        <v>1025</v>
      </c>
      <c r="D48" s="327" t="s">
        <v>1026</v>
      </c>
      <c r="E48" s="463">
        <v>1</v>
      </c>
      <c r="F48" s="315" t="s">
        <v>998</v>
      </c>
      <c r="G48" s="315" t="s">
        <v>1027</v>
      </c>
      <c r="H48" s="250" t="s">
        <v>1028</v>
      </c>
      <c r="I48" s="258">
        <v>0.1</v>
      </c>
      <c r="J48" s="250" t="s">
        <v>1029</v>
      </c>
      <c r="K48" s="249">
        <v>1</v>
      </c>
      <c r="L48" s="249" t="s">
        <v>36</v>
      </c>
      <c r="M48" s="249" t="s">
        <v>36</v>
      </c>
      <c r="N48" s="249" t="s">
        <v>36</v>
      </c>
      <c r="O48" s="293">
        <f>[1]DPyD!$K$43</f>
        <v>0</v>
      </c>
    </row>
    <row r="49" spans="1:15" s="203" customFormat="1" ht="47.25" customHeight="1" x14ac:dyDescent="0.25">
      <c r="A49" s="315"/>
      <c r="B49" s="387"/>
      <c r="C49" s="327"/>
      <c r="D49" s="327"/>
      <c r="E49" s="463"/>
      <c r="F49" s="315"/>
      <c r="G49" s="315"/>
      <c r="H49" s="250" t="s">
        <v>1030</v>
      </c>
      <c r="I49" s="258">
        <v>0.3</v>
      </c>
      <c r="J49" s="250" t="s">
        <v>1031</v>
      </c>
      <c r="K49" s="249" t="s">
        <v>36</v>
      </c>
      <c r="L49" s="249">
        <v>1</v>
      </c>
      <c r="M49" s="249" t="s">
        <v>36</v>
      </c>
      <c r="N49" s="249" t="s">
        <v>36</v>
      </c>
      <c r="O49" s="293"/>
    </row>
    <row r="50" spans="1:15" s="203" customFormat="1" ht="46.5" customHeight="1" x14ac:dyDescent="0.25">
      <c r="A50" s="315"/>
      <c r="B50" s="387"/>
      <c r="C50" s="327"/>
      <c r="D50" s="327"/>
      <c r="E50" s="463"/>
      <c r="F50" s="315"/>
      <c r="G50" s="315"/>
      <c r="H50" s="250" t="s">
        <v>1032</v>
      </c>
      <c r="I50" s="258">
        <v>0.4</v>
      </c>
      <c r="J50" s="250" t="s">
        <v>1033</v>
      </c>
      <c r="K50" s="249" t="s">
        <v>36</v>
      </c>
      <c r="L50" s="249">
        <v>1</v>
      </c>
      <c r="M50" s="249" t="s">
        <v>36</v>
      </c>
      <c r="N50" s="249" t="s">
        <v>36</v>
      </c>
      <c r="O50" s="293"/>
    </row>
    <row r="51" spans="1:15" s="24" customFormat="1" ht="15.75" customHeight="1" x14ac:dyDescent="0.25">
      <c r="O51" s="223"/>
    </row>
    <row r="52" spans="1:15" s="24" customFormat="1" ht="15.75" customHeight="1" x14ac:dyDescent="0.25">
      <c r="O52" s="223"/>
    </row>
    <row r="53" spans="1:15" s="24" customFormat="1" ht="15.75" customHeight="1" x14ac:dyDescent="0.25">
      <c r="O53" s="223"/>
    </row>
    <row r="54" spans="1:15" s="24" customFormat="1" ht="108.75" customHeight="1" x14ac:dyDescent="0.25">
      <c r="A54" s="247" t="s">
        <v>1776</v>
      </c>
      <c r="B54" s="248" t="s">
        <v>36</v>
      </c>
      <c r="C54" s="253" t="s">
        <v>1025</v>
      </c>
      <c r="D54" s="253" t="s">
        <v>1026</v>
      </c>
      <c r="E54" s="268">
        <v>1</v>
      </c>
      <c r="F54" s="247" t="s">
        <v>998</v>
      </c>
      <c r="G54" s="247" t="s">
        <v>1027</v>
      </c>
      <c r="H54" s="250" t="s">
        <v>1034</v>
      </c>
      <c r="I54" s="258">
        <v>0.2</v>
      </c>
      <c r="J54" s="250" t="s">
        <v>1035</v>
      </c>
      <c r="K54" s="249" t="s">
        <v>36</v>
      </c>
      <c r="L54" s="249">
        <v>1</v>
      </c>
      <c r="M54" s="249" t="s">
        <v>36</v>
      </c>
      <c r="N54" s="249" t="s">
        <v>36</v>
      </c>
      <c r="O54" s="264" t="s">
        <v>36</v>
      </c>
    </row>
    <row r="55" spans="1:15" s="203" customFormat="1" ht="49.5" customHeight="1" x14ac:dyDescent="0.25">
      <c r="A55" s="315" t="s">
        <v>1036</v>
      </c>
      <c r="B55" s="316">
        <v>0.03</v>
      </c>
      <c r="C55" s="327" t="s">
        <v>1037</v>
      </c>
      <c r="D55" s="327" t="s">
        <v>1038</v>
      </c>
      <c r="E55" s="463">
        <v>12</v>
      </c>
      <c r="F55" s="315" t="s">
        <v>998</v>
      </c>
      <c r="G55" s="315" t="s">
        <v>1039</v>
      </c>
      <c r="H55" s="254" t="s">
        <v>1040</v>
      </c>
      <c r="I55" s="261">
        <v>0.1</v>
      </c>
      <c r="J55" s="254" t="s">
        <v>1010</v>
      </c>
      <c r="K55" s="260">
        <v>1</v>
      </c>
      <c r="L55" s="260" t="s">
        <v>36</v>
      </c>
      <c r="M55" s="260" t="s">
        <v>36</v>
      </c>
      <c r="N55" s="260" t="s">
        <v>36</v>
      </c>
      <c r="O55" s="293">
        <f>[1]DPyD!$K$45</f>
        <v>0</v>
      </c>
    </row>
    <row r="56" spans="1:15" s="203" customFormat="1" ht="79.5" customHeight="1" x14ac:dyDescent="0.25">
      <c r="A56" s="315"/>
      <c r="B56" s="387"/>
      <c r="C56" s="327"/>
      <c r="D56" s="327"/>
      <c r="E56" s="463"/>
      <c r="F56" s="315"/>
      <c r="G56" s="315"/>
      <c r="H56" s="250" t="s">
        <v>1041</v>
      </c>
      <c r="I56" s="258">
        <v>0.3</v>
      </c>
      <c r="J56" s="250" t="s">
        <v>1042</v>
      </c>
      <c r="K56" s="249">
        <v>3</v>
      </c>
      <c r="L56" s="249">
        <v>3</v>
      </c>
      <c r="M56" s="249">
        <v>3</v>
      </c>
      <c r="N56" s="249">
        <v>3</v>
      </c>
      <c r="O56" s="293"/>
    </row>
    <row r="57" spans="1:15" s="203" customFormat="1" ht="83.25" customHeight="1" x14ac:dyDescent="0.25">
      <c r="A57" s="315"/>
      <c r="B57" s="387"/>
      <c r="C57" s="327"/>
      <c r="D57" s="327"/>
      <c r="E57" s="463"/>
      <c r="F57" s="315"/>
      <c r="G57" s="315"/>
      <c r="H57" s="250" t="s">
        <v>1043</v>
      </c>
      <c r="I57" s="258">
        <v>0.4</v>
      </c>
      <c r="J57" s="250" t="s">
        <v>1044</v>
      </c>
      <c r="K57" s="249">
        <v>3</v>
      </c>
      <c r="L57" s="249">
        <v>3</v>
      </c>
      <c r="M57" s="249">
        <v>3</v>
      </c>
      <c r="N57" s="249">
        <v>3</v>
      </c>
      <c r="O57" s="293"/>
    </row>
    <row r="58" spans="1:15" s="203" customFormat="1" ht="77.25" customHeight="1" x14ac:dyDescent="0.25">
      <c r="A58" s="315"/>
      <c r="B58" s="387"/>
      <c r="C58" s="327"/>
      <c r="D58" s="327"/>
      <c r="E58" s="463"/>
      <c r="F58" s="315"/>
      <c r="G58" s="315"/>
      <c r="H58" s="250" t="s">
        <v>1045</v>
      </c>
      <c r="I58" s="258">
        <v>0.2</v>
      </c>
      <c r="J58" s="250" t="s">
        <v>1044</v>
      </c>
      <c r="K58" s="249">
        <v>3</v>
      </c>
      <c r="L58" s="249">
        <v>3</v>
      </c>
      <c r="M58" s="249">
        <v>3</v>
      </c>
      <c r="N58" s="249">
        <v>3</v>
      </c>
      <c r="O58" s="293"/>
    </row>
    <row r="59" spans="1:15" s="203" customFormat="1" ht="69" customHeight="1" x14ac:dyDescent="0.25">
      <c r="A59" s="315" t="s">
        <v>1046</v>
      </c>
      <c r="B59" s="316">
        <v>0.02</v>
      </c>
      <c r="C59" s="315" t="s">
        <v>1047</v>
      </c>
      <c r="D59" s="315" t="s">
        <v>1048</v>
      </c>
      <c r="E59" s="463">
        <v>3</v>
      </c>
      <c r="F59" s="315" t="s">
        <v>998</v>
      </c>
      <c r="G59" s="387" t="s">
        <v>36</v>
      </c>
      <c r="H59" s="250" t="s">
        <v>1049</v>
      </c>
      <c r="I59" s="258">
        <v>0.1</v>
      </c>
      <c r="J59" s="250" t="s">
        <v>1050</v>
      </c>
      <c r="K59" s="249" t="s">
        <v>36</v>
      </c>
      <c r="L59" s="249" t="s">
        <v>36</v>
      </c>
      <c r="M59" s="249">
        <v>1</v>
      </c>
      <c r="N59" s="249" t="s">
        <v>36</v>
      </c>
      <c r="O59" s="293">
        <f>[1]DPyD!$K$49</f>
        <v>0</v>
      </c>
    </row>
    <row r="60" spans="1:15" s="203" customFormat="1" ht="66" customHeight="1" x14ac:dyDescent="0.25">
      <c r="A60" s="315"/>
      <c r="B60" s="387"/>
      <c r="C60" s="315"/>
      <c r="D60" s="315"/>
      <c r="E60" s="463"/>
      <c r="F60" s="315"/>
      <c r="G60" s="387"/>
      <c r="H60" s="250" t="s">
        <v>1051</v>
      </c>
      <c r="I60" s="258">
        <v>0.3</v>
      </c>
      <c r="J60" s="250" t="s">
        <v>1052</v>
      </c>
      <c r="K60" s="249" t="s">
        <v>36</v>
      </c>
      <c r="L60" s="249" t="s">
        <v>36</v>
      </c>
      <c r="M60" s="249">
        <v>1</v>
      </c>
      <c r="N60" s="249">
        <v>2</v>
      </c>
      <c r="O60" s="293"/>
    </row>
    <row r="62" spans="1:15" ht="59.25" customHeight="1" x14ac:dyDescent="0.25">
      <c r="A62" s="315" t="s">
        <v>1777</v>
      </c>
      <c r="B62" s="316" t="s">
        <v>36</v>
      </c>
      <c r="C62" s="315" t="s">
        <v>1047</v>
      </c>
      <c r="D62" s="315" t="s">
        <v>1048</v>
      </c>
      <c r="E62" s="463">
        <v>3</v>
      </c>
      <c r="F62" s="315" t="s">
        <v>998</v>
      </c>
      <c r="G62" s="387" t="s">
        <v>36</v>
      </c>
      <c r="H62" s="250" t="s">
        <v>1778</v>
      </c>
      <c r="I62" s="258">
        <v>0.4</v>
      </c>
      <c r="J62" s="250" t="s">
        <v>1033</v>
      </c>
      <c r="K62" s="249" t="s">
        <v>36</v>
      </c>
      <c r="L62" s="249" t="s">
        <v>36</v>
      </c>
      <c r="M62" s="249">
        <v>1</v>
      </c>
      <c r="N62" s="249">
        <v>1</v>
      </c>
      <c r="O62" s="408" t="s">
        <v>36</v>
      </c>
    </row>
    <row r="63" spans="1:15" ht="59.25" customHeight="1" x14ac:dyDescent="0.25">
      <c r="A63" s="315"/>
      <c r="B63" s="387"/>
      <c r="C63" s="315"/>
      <c r="D63" s="315"/>
      <c r="E63" s="463"/>
      <c r="F63" s="315"/>
      <c r="G63" s="387"/>
      <c r="H63" s="250" t="s">
        <v>1053</v>
      </c>
      <c r="I63" s="258">
        <v>0.2</v>
      </c>
      <c r="J63" s="250" t="s">
        <v>1035</v>
      </c>
      <c r="K63" s="249" t="s">
        <v>36</v>
      </c>
      <c r="L63" s="249" t="s">
        <v>36</v>
      </c>
      <c r="M63" s="249">
        <v>1</v>
      </c>
      <c r="N63" s="249">
        <v>1</v>
      </c>
      <c r="O63" s="408"/>
    </row>
    <row r="64" spans="1:15" s="203" customFormat="1" ht="90" x14ac:dyDescent="0.25">
      <c r="A64" s="305" t="s">
        <v>1054</v>
      </c>
      <c r="B64" s="307">
        <v>0.05</v>
      </c>
      <c r="C64" s="305" t="s">
        <v>1055</v>
      </c>
      <c r="D64" s="305" t="s">
        <v>1056</v>
      </c>
      <c r="E64" s="403">
        <v>1</v>
      </c>
      <c r="F64" s="305" t="s">
        <v>998</v>
      </c>
      <c r="G64" s="305" t="s">
        <v>1057</v>
      </c>
      <c r="H64" s="250" t="s">
        <v>1058</v>
      </c>
      <c r="I64" s="258">
        <v>0.2</v>
      </c>
      <c r="J64" s="250" t="s">
        <v>1059</v>
      </c>
      <c r="K64" s="249">
        <v>2</v>
      </c>
      <c r="L64" s="249" t="s">
        <v>36</v>
      </c>
      <c r="M64" s="249" t="s">
        <v>36</v>
      </c>
      <c r="N64" s="249" t="s">
        <v>36</v>
      </c>
      <c r="O64" s="294">
        <f>[1]DPyD!$K$51</f>
        <v>0</v>
      </c>
    </row>
    <row r="65" spans="1:15" s="203" customFormat="1" ht="87.75" customHeight="1" x14ac:dyDescent="0.25">
      <c r="A65" s="306"/>
      <c r="B65" s="308"/>
      <c r="C65" s="306"/>
      <c r="D65" s="306"/>
      <c r="E65" s="407"/>
      <c r="F65" s="306"/>
      <c r="G65" s="306"/>
      <c r="H65" s="250" t="s">
        <v>1060</v>
      </c>
      <c r="I65" s="258">
        <v>0.3</v>
      </c>
      <c r="J65" s="250" t="s">
        <v>1061</v>
      </c>
      <c r="K65" s="249" t="s">
        <v>36</v>
      </c>
      <c r="L65" s="249">
        <v>2</v>
      </c>
      <c r="M65" s="249" t="s">
        <v>36</v>
      </c>
      <c r="N65" s="249" t="s">
        <v>36</v>
      </c>
      <c r="O65" s="295"/>
    </row>
    <row r="66" spans="1:15" s="203" customFormat="1" ht="57" customHeight="1" x14ac:dyDescent="0.25">
      <c r="A66" s="306"/>
      <c r="B66" s="308"/>
      <c r="C66" s="306"/>
      <c r="D66" s="306"/>
      <c r="E66" s="407"/>
      <c r="F66" s="306"/>
      <c r="G66" s="306"/>
      <c r="H66" s="250" t="s">
        <v>1062</v>
      </c>
      <c r="I66" s="258">
        <v>0.2</v>
      </c>
      <c r="J66" s="250" t="s">
        <v>1063</v>
      </c>
      <c r="K66" s="249" t="s">
        <v>36</v>
      </c>
      <c r="L66" s="249">
        <v>2</v>
      </c>
      <c r="M66" s="249" t="s">
        <v>36</v>
      </c>
      <c r="N66" s="249" t="s">
        <v>36</v>
      </c>
      <c r="O66" s="295"/>
    </row>
    <row r="67" spans="1:15" s="24" customFormat="1" ht="77.25" customHeight="1" x14ac:dyDescent="0.25">
      <c r="A67" s="306"/>
      <c r="B67" s="308"/>
      <c r="C67" s="306" t="s">
        <v>1055</v>
      </c>
      <c r="D67" s="306" t="s">
        <v>1056</v>
      </c>
      <c r="E67" s="407">
        <v>1</v>
      </c>
      <c r="F67" s="306" t="s">
        <v>998</v>
      </c>
      <c r="G67" s="306" t="s">
        <v>1057</v>
      </c>
      <c r="H67" s="250" t="s">
        <v>1064</v>
      </c>
      <c r="I67" s="258">
        <v>0.2</v>
      </c>
      <c r="J67" s="250" t="s">
        <v>1065</v>
      </c>
      <c r="K67" s="249" t="s">
        <v>36</v>
      </c>
      <c r="L67" s="249" t="s">
        <v>36</v>
      </c>
      <c r="M67" s="249">
        <v>6</v>
      </c>
      <c r="N67" s="249" t="s">
        <v>36</v>
      </c>
      <c r="O67" s="295"/>
    </row>
    <row r="68" spans="1:15" s="24" customFormat="1" ht="77.25" customHeight="1" x14ac:dyDescent="0.25">
      <c r="A68" s="332"/>
      <c r="B68" s="360"/>
      <c r="C68" s="332"/>
      <c r="D68" s="332"/>
      <c r="E68" s="404"/>
      <c r="F68" s="332"/>
      <c r="G68" s="332"/>
      <c r="H68" s="250" t="s">
        <v>1066</v>
      </c>
      <c r="I68" s="258">
        <v>0.1</v>
      </c>
      <c r="J68" s="250" t="s">
        <v>1067</v>
      </c>
      <c r="K68" s="249" t="s">
        <v>36</v>
      </c>
      <c r="L68" s="249" t="s">
        <v>36</v>
      </c>
      <c r="M68" s="249">
        <v>1</v>
      </c>
      <c r="N68" s="249" t="s">
        <v>36</v>
      </c>
      <c r="O68" s="329"/>
    </row>
    <row r="71" spans="1:15" s="24" customFormat="1" ht="15" x14ac:dyDescent="0.25">
      <c r="O71" s="223"/>
    </row>
    <row r="72" spans="1:15" s="203" customFormat="1" ht="75" customHeight="1" x14ac:dyDescent="0.25">
      <c r="A72" s="305" t="s">
        <v>1068</v>
      </c>
      <c r="B72" s="307">
        <v>0.05</v>
      </c>
      <c r="C72" s="305" t="s">
        <v>1069</v>
      </c>
      <c r="D72" s="305" t="s">
        <v>1070</v>
      </c>
      <c r="E72" s="307">
        <v>0.4</v>
      </c>
      <c r="F72" s="305" t="s">
        <v>998</v>
      </c>
      <c r="G72" s="305" t="s">
        <v>1071</v>
      </c>
      <c r="H72" s="250" t="s">
        <v>1072</v>
      </c>
      <c r="I72" s="258">
        <v>0.1</v>
      </c>
      <c r="J72" s="250" t="s">
        <v>1073</v>
      </c>
      <c r="K72" s="249">
        <v>1</v>
      </c>
      <c r="L72" s="249" t="s">
        <v>36</v>
      </c>
      <c r="M72" s="249" t="s">
        <v>36</v>
      </c>
      <c r="N72" s="249" t="s">
        <v>36</v>
      </c>
      <c r="O72" s="294">
        <f>[1]DPyD!$K$57</f>
        <v>1100000</v>
      </c>
    </row>
    <row r="73" spans="1:15" s="203" customFormat="1" ht="56.25" customHeight="1" x14ac:dyDescent="0.25">
      <c r="A73" s="306"/>
      <c r="B73" s="308"/>
      <c r="C73" s="306"/>
      <c r="D73" s="306"/>
      <c r="E73" s="308"/>
      <c r="F73" s="306"/>
      <c r="G73" s="306"/>
      <c r="H73" s="250" t="s">
        <v>1074</v>
      </c>
      <c r="I73" s="258">
        <v>0.1</v>
      </c>
      <c r="J73" s="250" t="s">
        <v>43</v>
      </c>
      <c r="K73" s="249" t="s">
        <v>36</v>
      </c>
      <c r="L73" s="249">
        <v>1</v>
      </c>
      <c r="M73" s="249" t="s">
        <v>36</v>
      </c>
      <c r="N73" s="249" t="s">
        <v>36</v>
      </c>
      <c r="O73" s="295"/>
    </row>
    <row r="74" spans="1:15" s="203" customFormat="1" ht="78" customHeight="1" x14ac:dyDescent="0.25">
      <c r="A74" s="306"/>
      <c r="B74" s="308" t="s">
        <v>36</v>
      </c>
      <c r="C74" s="306" t="s">
        <v>1069</v>
      </c>
      <c r="D74" s="306" t="s">
        <v>1070</v>
      </c>
      <c r="E74" s="308"/>
      <c r="F74" s="306" t="s">
        <v>998</v>
      </c>
      <c r="G74" s="306" t="s">
        <v>1071</v>
      </c>
      <c r="H74" s="250" t="s">
        <v>1075</v>
      </c>
      <c r="I74" s="258">
        <v>0.1</v>
      </c>
      <c r="J74" s="250" t="s">
        <v>1076</v>
      </c>
      <c r="K74" s="249" t="s">
        <v>36</v>
      </c>
      <c r="L74" s="249">
        <v>1</v>
      </c>
      <c r="M74" s="249" t="s">
        <v>36</v>
      </c>
      <c r="N74" s="249" t="s">
        <v>36</v>
      </c>
      <c r="O74" s="295" t="s">
        <v>36</v>
      </c>
    </row>
    <row r="75" spans="1:15" s="203" customFormat="1" ht="89.25" customHeight="1" x14ac:dyDescent="0.25">
      <c r="A75" s="306"/>
      <c r="B75" s="308"/>
      <c r="C75" s="306"/>
      <c r="D75" s="306"/>
      <c r="E75" s="308"/>
      <c r="F75" s="306"/>
      <c r="G75" s="306"/>
      <c r="H75" s="250" t="s">
        <v>1077</v>
      </c>
      <c r="I75" s="258">
        <v>0.6</v>
      </c>
      <c r="J75" s="250" t="s">
        <v>1078</v>
      </c>
      <c r="K75" s="249" t="s">
        <v>36</v>
      </c>
      <c r="L75" s="249" t="s">
        <v>36</v>
      </c>
      <c r="M75" s="266">
        <v>0.2</v>
      </c>
      <c r="N75" s="266">
        <v>0.4</v>
      </c>
      <c r="O75" s="295"/>
    </row>
    <row r="76" spans="1:15" s="203" customFormat="1" ht="63.75" customHeight="1" x14ac:dyDescent="0.25">
      <c r="A76" s="332"/>
      <c r="B76" s="360"/>
      <c r="C76" s="332"/>
      <c r="D76" s="332"/>
      <c r="E76" s="360"/>
      <c r="F76" s="332"/>
      <c r="G76" s="332"/>
      <c r="H76" s="250" t="s">
        <v>1079</v>
      </c>
      <c r="I76" s="258">
        <v>0.1</v>
      </c>
      <c r="J76" s="250" t="s">
        <v>1073</v>
      </c>
      <c r="K76" s="249" t="s">
        <v>36</v>
      </c>
      <c r="L76" s="249" t="s">
        <v>36</v>
      </c>
      <c r="M76" s="249" t="s">
        <v>36</v>
      </c>
      <c r="N76" s="249">
        <v>1</v>
      </c>
      <c r="O76" s="329"/>
    </row>
    <row r="77" spans="1:15" s="97" customFormat="1" ht="130.5" customHeight="1" x14ac:dyDescent="0.25">
      <c r="A77" s="250" t="s">
        <v>1080</v>
      </c>
      <c r="B77" s="258">
        <v>0.02</v>
      </c>
      <c r="C77" s="279" t="s">
        <v>1081</v>
      </c>
      <c r="D77" s="250" t="s">
        <v>1082</v>
      </c>
      <c r="E77" s="255">
        <v>5</v>
      </c>
      <c r="F77" s="250" t="s">
        <v>998</v>
      </c>
      <c r="G77" s="250" t="s">
        <v>1083</v>
      </c>
      <c r="H77" s="250" t="s">
        <v>1084</v>
      </c>
      <c r="I77" s="258">
        <v>0.25</v>
      </c>
      <c r="J77" s="250" t="s">
        <v>1059</v>
      </c>
      <c r="K77" s="255" t="s">
        <v>36</v>
      </c>
      <c r="L77" s="249" t="s">
        <v>36</v>
      </c>
      <c r="M77" s="249">
        <v>5</v>
      </c>
      <c r="N77" s="249" t="s">
        <v>36</v>
      </c>
      <c r="O77" s="252">
        <f>[1]DPyD!$K$59</f>
        <v>0</v>
      </c>
    </row>
    <row r="79" spans="1:15" s="97" customFormat="1" ht="91.5" customHeight="1" x14ac:dyDescent="0.25">
      <c r="A79" s="361" t="s">
        <v>1779</v>
      </c>
      <c r="B79" s="374" t="s">
        <v>36</v>
      </c>
      <c r="C79" s="361" t="s">
        <v>1081</v>
      </c>
      <c r="D79" s="361" t="s">
        <v>1082</v>
      </c>
      <c r="E79" s="459">
        <v>5</v>
      </c>
      <c r="F79" s="361" t="s">
        <v>998</v>
      </c>
      <c r="G79" s="361" t="s">
        <v>1083</v>
      </c>
      <c r="H79" s="250" t="s">
        <v>1085</v>
      </c>
      <c r="I79" s="258">
        <v>0.25</v>
      </c>
      <c r="J79" s="250" t="s">
        <v>1061</v>
      </c>
      <c r="K79" s="255" t="s">
        <v>36</v>
      </c>
      <c r="L79" s="249" t="s">
        <v>36</v>
      </c>
      <c r="M79" s="249">
        <v>5</v>
      </c>
      <c r="N79" s="249" t="s">
        <v>36</v>
      </c>
      <c r="O79" s="471" t="s">
        <v>36</v>
      </c>
    </row>
    <row r="80" spans="1:15" s="203" customFormat="1" ht="90" x14ac:dyDescent="0.25">
      <c r="A80" s="362"/>
      <c r="B80" s="375"/>
      <c r="C80" s="362" t="s">
        <v>1086</v>
      </c>
      <c r="D80" s="362" t="s">
        <v>1082</v>
      </c>
      <c r="E80" s="460">
        <v>5</v>
      </c>
      <c r="F80" s="362" t="s">
        <v>998</v>
      </c>
      <c r="G80" s="362" t="s">
        <v>1083</v>
      </c>
      <c r="H80" s="250" t="s">
        <v>1087</v>
      </c>
      <c r="I80" s="258">
        <v>0.3</v>
      </c>
      <c r="J80" s="250" t="s">
        <v>1088</v>
      </c>
      <c r="K80" s="255" t="s">
        <v>36</v>
      </c>
      <c r="L80" s="249" t="s">
        <v>36</v>
      </c>
      <c r="M80" s="249" t="s">
        <v>36</v>
      </c>
      <c r="N80" s="249">
        <v>5</v>
      </c>
      <c r="O80" s="472" t="s">
        <v>36</v>
      </c>
    </row>
    <row r="81" spans="1:17" s="203" customFormat="1" ht="60" x14ac:dyDescent="0.25">
      <c r="A81" s="333"/>
      <c r="B81" s="376"/>
      <c r="C81" s="333" t="s">
        <v>1089</v>
      </c>
      <c r="D81" s="333" t="s">
        <v>1082</v>
      </c>
      <c r="E81" s="334">
        <v>5</v>
      </c>
      <c r="F81" s="333" t="s">
        <v>998</v>
      </c>
      <c r="G81" s="333" t="s">
        <v>1083</v>
      </c>
      <c r="H81" s="250" t="s">
        <v>1090</v>
      </c>
      <c r="I81" s="258">
        <v>0.2</v>
      </c>
      <c r="J81" s="250" t="s">
        <v>1091</v>
      </c>
      <c r="K81" s="255" t="s">
        <v>36</v>
      </c>
      <c r="L81" s="249" t="s">
        <v>36</v>
      </c>
      <c r="M81" s="249" t="s">
        <v>36</v>
      </c>
      <c r="N81" s="249">
        <v>1</v>
      </c>
      <c r="O81" s="473"/>
    </row>
    <row r="82" spans="1:17" s="203" customFormat="1" ht="62.25" customHeight="1" x14ac:dyDescent="0.25">
      <c r="A82" s="361" t="s">
        <v>1092</v>
      </c>
      <c r="B82" s="374">
        <v>0.05</v>
      </c>
      <c r="C82" s="361" t="s">
        <v>1093</v>
      </c>
      <c r="D82" s="361" t="s">
        <v>1094</v>
      </c>
      <c r="E82" s="459">
        <v>2</v>
      </c>
      <c r="F82" s="361" t="s">
        <v>1095</v>
      </c>
      <c r="G82" s="361" t="s">
        <v>1096</v>
      </c>
      <c r="H82" s="250" t="s">
        <v>1097</v>
      </c>
      <c r="I82" s="258">
        <v>0.15</v>
      </c>
      <c r="J82" s="245" t="s">
        <v>1073</v>
      </c>
      <c r="K82" s="255">
        <v>1</v>
      </c>
      <c r="L82" s="255" t="s">
        <v>36</v>
      </c>
      <c r="M82" s="255" t="s">
        <v>36</v>
      </c>
      <c r="N82" s="255" t="s">
        <v>36</v>
      </c>
      <c r="O82" s="294" t="s">
        <v>1780</v>
      </c>
      <c r="P82" s="203" t="s">
        <v>1098</v>
      </c>
      <c r="Q82" s="270">
        <f>SUM(B82:B131)</f>
        <v>0.51999999999999991</v>
      </c>
    </row>
    <row r="83" spans="1:17" s="203" customFormat="1" ht="63" customHeight="1" x14ac:dyDescent="0.25">
      <c r="A83" s="362"/>
      <c r="B83" s="375"/>
      <c r="C83" s="362"/>
      <c r="D83" s="362"/>
      <c r="E83" s="460"/>
      <c r="F83" s="362"/>
      <c r="G83" s="362"/>
      <c r="H83" s="250" t="s">
        <v>1099</v>
      </c>
      <c r="I83" s="258">
        <v>0.15</v>
      </c>
      <c r="J83" s="245" t="s">
        <v>1100</v>
      </c>
      <c r="K83" s="255" t="s">
        <v>36</v>
      </c>
      <c r="L83" s="255">
        <v>1</v>
      </c>
      <c r="M83" s="255" t="s">
        <v>36</v>
      </c>
      <c r="N83" s="255" t="s">
        <v>36</v>
      </c>
      <c r="O83" s="295"/>
    </row>
    <row r="84" spans="1:17" s="97" customFormat="1" ht="52.5" customHeight="1" x14ac:dyDescent="0.25">
      <c r="A84" s="362"/>
      <c r="B84" s="375"/>
      <c r="C84" s="362" t="s">
        <v>1101</v>
      </c>
      <c r="D84" s="362" t="s">
        <v>1094</v>
      </c>
      <c r="E84" s="460">
        <v>2</v>
      </c>
      <c r="F84" s="362" t="s">
        <v>1095</v>
      </c>
      <c r="G84" s="362" t="s">
        <v>1096</v>
      </c>
      <c r="H84" s="250" t="s">
        <v>1102</v>
      </c>
      <c r="I84" s="258">
        <v>0.1</v>
      </c>
      <c r="J84" s="245" t="s">
        <v>155</v>
      </c>
      <c r="K84" s="255" t="s">
        <v>36</v>
      </c>
      <c r="L84" s="255" t="s">
        <v>36</v>
      </c>
      <c r="M84" s="249">
        <v>1</v>
      </c>
      <c r="N84" s="249">
        <v>1</v>
      </c>
      <c r="O84" s="295"/>
    </row>
    <row r="85" spans="1:17" s="97" customFormat="1" ht="45" x14ac:dyDescent="0.25">
      <c r="A85" s="362"/>
      <c r="B85" s="375"/>
      <c r="C85" s="362"/>
      <c r="D85" s="362"/>
      <c r="E85" s="460"/>
      <c r="F85" s="362"/>
      <c r="G85" s="362"/>
      <c r="H85" s="250" t="s">
        <v>1103</v>
      </c>
      <c r="I85" s="258">
        <v>0.3</v>
      </c>
      <c r="J85" s="245" t="s">
        <v>155</v>
      </c>
      <c r="K85" s="255" t="s">
        <v>36</v>
      </c>
      <c r="L85" s="255" t="s">
        <v>36</v>
      </c>
      <c r="M85" s="249">
        <v>1</v>
      </c>
      <c r="N85" s="249">
        <v>1</v>
      </c>
      <c r="O85" s="295"/>
    </row>
    <row r="86" spans="1:17" s="97" customFormat="1" ht="62.25" customHeight="1" x14ac:dyDescent="0.25">
      <c r="A86" s="333"/>
      <c r="B86" s="376"/>
      <c r="C86" s="333"/>
      <c r="D86" s="333"/>
      <c r="E86" s="334"/>
      <c r="F86" s="333"/>
      <c r="G86" s="333"/>
      <c r="H86" s="250" t="s">
        <v>1104</v>
      </c>
      <c r="I86" s="258">
        <v>0.3</v>
      </c>
      <c r="J86" s="245" t="s">
        <v>1105</v>
      </c>
      <c r="K86" s="255" t="s">
        <v>36</v>
      </c>
      <c r="L86" s="255" t="s">
        <v>36</v>
      </c>
      <c r="M86" s="249">
        <v>1</v>
      </c>
      <c r="N86" s="249">
        <v>1</v>
      </c>
      <c r="O86" s="329"/>
    </row>
    <row r="88" spans="1:17" s="203" customFormat="1" ht="128.25" customHeight="1" x14ac:dyDescent="0.25">
      <c r="A88" s="320" t="s">
        <v>1106</v>
      </c>
      <c r="B88" s="355">
        <v>0.05</v>
      </c>
      <c r="C88" s="320" t="s">
        <v>1107</v>
      </c>
      <c r="D88" s="320" t="s">
        <v>1108</v>
      </c>
      <c r="E88" s="436">
        <v>0.5</v>
      </c>
      <c r="F88" s="320" t="s">
        <v>1095</v>
      </c>
      <c r="G88" s="320" t="s">
        <v>1096</v>
      </c>
      <c r="H88" s="250" t="s">
        <v>1109</v>
      </c>
      <c r="I88" s="258">
        <v>0.15</v>
      </c>
      <c r="J88" s="245" t="s">
        <v>1073</v>
      </c>
      <c r="K88" s="255">
        <v>1</v>
      </c>
      <c r="L88" s="255" t="s">
        <v>36</v>
      </c>
      <c r="M88" s="255" t="s">
        <v>36</v>
      </c>
      <c r="N88" s="255" t="s">
        <v>36</v>
      </c>
      <c r="O88" s="294" t="s">
        <v>1781</v>
      </c>
    </row>
    <row r="89" spans="1:17" s="203" customFormat="1" ht="60.75" customHeight="1" x14ac:dyDescent="0.25">
      <c r="A89" s="320"/>
      <c r="B89" s="335"/>
      <c r="C89" s="320"/>
      <c r="D89" s="320"/>
      <c r="E89" s="436"/>
      <c r="F89" s="320"/>
      <c r="G89" s="320"/>
      <c r="H89" s="250" t="s">
        <v>1099</v>
      </c>
      <c r="I89" s="258">
        <v>0.15</v>
      </c>
      <c r="J89" s="245" t="s">
        <v>1100</v>
      </c>
      <c r="K89" s="255" t="s">
        <v>36</v>
      </c>
      <c r="L89" s="255">
        <v>1</v>
      </c>
      <c r="M89" s="255" t="s">
        <v>36</v>
      </c>
      <c r="N89" s="255" t="s">
        <v>36</v>
      </c>
      <c r="O89" s="295"/>
    </row>
    <row r="90" spans="1:17" s="203" customFormat="1" ht="47.25" customHeight="1" x14ac:dyDescent="0.25">
      <c r="A90" s="320"/>
      <c r="B90" s="335"/>
      <c r="C90" s="320"/>
      <c r="D90" s="320"/>
      <c r="E90" s="436"/>
      <c r="F90" s="320"/>
      <c r="G90" s="320"/>
      <c r="H90" s="250" t="s">
        <v>1102</v>
      </c>
      <c r="I90" s="258">
        <v>0.1</v>
      </c>
      <c r="J90" s="245" t="s">
        <v>155</v>
      </c>
      <c r="K90" s="255" t="s">
        <v>36</v>
      </c>
      <c r="L90" s="255" t="s">
        <v>36</v>
      </c>
      <c r="M90" s="249">
        <v>1</v>
      </c>
      <c r="N90" s="255" t="s">
        <v>36</v>
      </c>
      <c r="O90" s="295"/>
    </row>
    <row r="91" spans="1:17" s="203" customFormat="1" ht="63.75" customHeight="1" x14ac:dyDescent="0.25">
      <c r="A91" s="320"/>
      <c r="B91" s="335"/>
      <c r="C91" s="320"/>
      <c r="D91" s="320"/>
      <c r="E91" s="436"/>
      <c r="F91" s="320"/>
      <c r="G91" s="320"/>
      <c r="H91" s="250" t="s">
        <v>1103</v>
      </c>
      <c r="I91" s="258">
        <v>0.3</v>
      </c>
      <c r="J91" s="245" t="s">
        <v>155</v>
      </c>
      <c r="K91" s="255" t="s">
        <v>36</v>
      </c>
      <c r="L91" s="255" t="s">
        <v>36</v>
      </c>
      <c r="M91" s="255" t="s">
        <v>36</v>
      </c>
      <c r="N91" s="249">
        <v>1</v>
      </c>
      <c r="O91" s="295"/>
    </row>
    <row r="92" spans="1:17" s="203" customFormat="1" ht="63.75" customHeight="1" x14ac:dyDescent="0.25">
      <c r="A92" s="320"/>
      <c r="B92" s="335"/>
      <c r="C92" s="320"/>
      <c r="D92" s="320"/>
      <c r="E92" s="436"/>
      <c r="F92" s="320"/>
      <c r="G92" s="320"/>
      <c r="H92" s="250" t="s">
        <v>1110</v>
      </c>
      <c r="I92" s="258">
        <v>0.3</v>
      </c>
      <c r="J92" s="245" t="s">
        <v>608</v>
      </c>
      <c r="K92" s="255" t="s">
        <v>36</v>
      </c>
      <c r="L92" s="255" t="s">
        <v>36</v>
      </c>
      <c r="M92" s="255" t="s">
        <v>36</v>
      </c>
      <c r="N92" s="249">
        <v>1</v>
      </c>
      <c r="O92" s="329"/>
    </row>
    <row r="93" spans="1:17" s="97" customFormat="1" ht="90" x14ac:dyDescent="0.25">
      <c r="A93" s="320" t="s">
        <v>1111</v>
      </c>
      <c r="B93" s="355">
        <v>0.05</v>
      </c>
      <c r="C93" s="320" t="s">
        <v>1112</v>
      </c>
      <c r="D93" s="320" t="s">
        <v>1113</v>
      </c>
      <c r="E93" s="318">
        <v>1</v>
      </c>
      <c r="F93" s="320" t="s">
        <v>1095</v>
      </c>
      <c r="G93" s="320" t="s">
        <v>1096</v>
      </c>
      <c r="H93" s="250" t="s">
        <v>1109</v>
      </c>
      <c r="I93" s="258">
        <v>0.15</v>
      </c>
      <c r="J93" s="245" t="s">
        <v>1073</v>
      </c>
      <c r="K93" s="255">
        <v>1</v>
      </c>
      <c r="L93" s="255" t="s">
        <v>36</v>
      </c>
      <c r="M93" s="255" t="s">
        <v>36</v>
      </c>
      <c r="N93" s="255" t="s">
        <v>36</v>
      </c>
      <c r="O93" s="293" t="s">
        <v>1782</v>
      </c>
    </row>
    <row r="94" spans="1:17" s="97" customFormat="1" ht="45" x14ac:dyDescent="0.25">
      <c r="A94" s="320"/>
      <c r="B94" s="335"/>
      <c r="C94" s="320"/>
      <c r="D94" s="320"/>
      <c r="E94" s="318"/>
      <c r="F94" s="320"/>
      <c r="G94" s="320"/>
      <c r="H94" s="250" t="s">
        <v>1099</v>
      </c>
      <c r="I94" s="258">
        <v>0.15</v>
      </c>
      <c r="J94" s="245" t="s">
        <v>1100</v>
      </c>
      <c r="K94" s="255" t="s">
        <v>36</v>
      </c>
      <c r="L94" s="255">
        <v>1</v>
      </c>
      <c r="M94" s="255" t="s">
        <v>36</v>
      </c>
      <c r="N94" s="255" t="s">
        <v>36</v>
      </c>
      <c r="O94" s="293"/>
    </row>
    <row r="95" spans="1:17" s="97" customFormat="1" ht="15.75" customHeight="1" x14ac:dyDescent="0.25">
      <c r="O95" s="229"/>
    </row>
    <row r="96" spans="1:17" s="97" customFormat="1" ht="15.75" customHeight="1" x14ac:dyDescent="0.25">
      <c r="O96" s="229"/>
    </row>
    <row r="97" spans="1:15" s="203" customFormat="1" ht="72" customHeight="1" x14ac:dyDescent="0.25">
      <c r="A97" s="320" t="s">
        <v>1783</v>
      </c>
      <c r="B97" s="355" t="s">
        <v>36</v>
      </c>
      <c r="C97" s="320" t="s">
        <v>1112</v>
      </c>
      <c r="D97" s="320" t="s">
        <v>1113</v>
      </c>
      <c r="E97" s="318">
        <v>1</v>
      </c>
      <c r="F97" s="320" t="s">
        <v>1095</v>
      </c>
      <c r="G97" s="320" t="s">
        <v>1096</v>
      </c>
      <c r="H97" s="250" t="s">
        <v>1102</v>
      </c>
      <c r="I97" s="258">
        <v>0.1</v>
      </c>
      <c r="J97" s="245" t="s">
        <v>155</v>
      </c>
      <c r="K97" s="255" t="s">
        <v>36</v>
      </c>
      <c r="L97" s="255" t="s">
        <v>36</v>
      </c>
      <c r="M97" s="249">
        <v>1</v>
      </c>
      <c r="N97" s="255" t="s">
        <v>36</v>
      </c>
      <c r="O97" s="408" t="s">
        <v>36</v>
      </c>
    </row>
    <row r="98" spans="1:15" s="203" customFormat="1" ht="72" customHeight="1" x14ac:dyDescent="0.25">
      <c r="A98" s="320"/>
      <c r="B98" s="335"/>
      <c r="C98" s="320"/>
      <c r="D98" s="320"/>
      <c r="E98" s="318"/>
      <c r="F98" s="320"/>
      <c r="G98" s="320"/>
      <c r="H98" s="250" t="s">
        <v>1103</v>
      </c>
      <c r="I98" s="258">
        <v>0.3</v>
      </c>
      <c r="J98" s="245" t="s">
        <v>155</v>
      </c>
      <c r="K98" s="255" t="s">
        <v>36</v>
      </c>
      <c r="L98" s="255" t="s">
        <v>36</v>
      </c>
      <c r="M98" s="255" t="s">
        <v>36</v>
      </c>
      <c r="N98" s="249">
        <v>1</v>
      </c>
      <c r="O98" s="408"/>
    </row>
    <row r="99" spans="1:15" s="203" customFormat="1" ht="72" customHeight="1" x14ac:dyDescent="0.25">
      <c r="A99" s="320"/>
      <c r="B99" s="335"/>
      <c r="C99" s="320"/>
      <c r="D99" s="320"/>
      <c r="E99" s="318"/>
      <c r="F99" s="320"/>
      <c r="G99" s="320"/>
      <c r="H99" s="250" t="s">
        <v>1114</v>
      </c>
      <c r="I99" s="258">
        <v>0.3</v>
      </c>
      <c r="J99" s="245" t="s">
        <v>155</v>
      </c>
      <c r="K99" s="255" t="s">
        <v>36</v>
      </c>
      <c r="L99" s="255" t="s">
        <v>36</v>
      </c>
      <c r="M99" s="255" t="s">
        <v>36</v>
      </c>
      <c r="N99" s="249">
        <v>1</v>
      </c>
      <c r="O99" s="408"/>
    </row>
    <row r="100" spans="1:15" s="203" customFormat="1" ht="114" customHeight="1" x14ac:dyDescent="0.25">
      <c r="A100" s="315" t="s">
        <v>1115</v>
      </c>
      <c r="B100" s="316">
        <v>0.05</v>
      </c>
      <c r="C100" s="315" t="s">
        <v>1116</v>
      </c>
      <c r="D100" s="315" t="s">
        <v>1117</v>
      </c>
      <c r="E100" s="463">
        <v>4</v>
      </c>
      <c r="F100" s="315" t="s">
        <v>1095</v>
      </c>
      <c r="G100" s="315" t="s">
        <v>984</v>
      </c>
      <c r="H100" s="250" t="s">
        <v>1118</v>
      </c>
      <c r="I100" s="258">
        <v>0.5</v>
      </c>
      <c r="J100" s="250" t="s">
        <v>1119</v>
      </c>
      <c r="K100" s="280">
        <v>1</v>
      </c>
      <c r="L100" s="280">
        <v>1</v>
      </c>
      <c r="M100" s="280">
        <v>1</v>
      </c>
      <c r="N100" s="280">
        <v>1</v>
      </c>
      <c r="O100" s="293">
        <f>[1]DPyD!$K$84</f>
        <v>0</v>
      </c>
    </row>
    <row r="101" spans="1:15" s="203" customFormat="1" ht="65.25" customHeight="1" x14ac:dyDescent="0.25">
      <c r="A101" s="315"/>
      <c r="B101" s="387"/>
      <c r="C101" s="315"/>
      <c r="D101" s="315"/>
      <c r="E101" s="463"/>
      <c r="F101" s="315"/>
      <c r="G101" s="315"/>
      <c r="H101" s="250" t="s">
        <v>1120</v>
      </c>
      <c r="I101" s="258">
        <v>0.5</v>
      </c>
      <c r="J101" s="250" t="s">
        <v>63</v>
      </c>
      <c r="K101" s="280">
        <v>1</v>
      </c>
      <c r="L101" s="280">
        <v>1</v>
      </c>
      <c r="M101" s="280">
        <v>1</v>
      </c>
      <c r="N101" s="280">
        <v>1</v>
      </c>
      <c r="O101" s="293"/>
    </row>
    <row r="102" spans="1:15" s="203" customFormat="1" ht="97.5" customHeight="1" x14ac:dyDescent="0.25">
      <c r="A102" s="315" t="s">
        <v>1121</v>
      </c>
      <c r="B102" s="316">
        <v>0.05</v>
      </c>
      <c r="C102" s="327" t="s">
        <v>1122</v>
      </c>
      <c r="D102" s="327" t="s">
        <v>31</v>
      </c>
      <c r="E102" s="463">
        <v>2</v>
      </c>
      <c r="F102" s="315" t="s">
        <v>1095</v>
      </c>
      <c r="G102" s="315" t="s">
        <v>1123</v>
      </c>
      <c r="H102" s="250" t="s">
        <v>1124</v>
      </c>
      <c r="I102" s="258">
        <v>0.5</v>
      </c>
      <c r="J102" s="250" t="s">
        <v>1125</v>
      </c>
      <c r="K102" s="249" t="s">
        <v>36</v>
      </c>
      <c r="L102" s="280">
        <v>1</v>
      </c>
      <c r="M102" s="249" t="s">
        <v>36</v>
      </c>
      <c r="N102" s="280">
        <v>1</v>
      </c>
      <c r="O102" s="293">
        <f>[1]DPyD!$K$86</f>
        <v>0</v>
      </c>
    </row>
    <row r="103" spans="1:15" s="203" customFormat="1" ht="59.25" customHeight="1" x14ac:dyDescent="0.25">
      <c r="A103" s="315"/>
      <c r="B103" s="387"/>
      <c r="C103" s="327"/>
      <c r="D103" s="327"/>
      <c r="E103" s="463"/>
      <c r="F103" s="315"/>
      <c r="G103" s="315"/>
      <c r="H103" s="250" t="s">
        <v>1126</v>
      </c>
      <c r="I103" s="258">
        <v>0.5</v>
      </c>
      <c r="J103" s="250" t="s">
        <v>63</v>
      </c>
      <c r="K103" s="249" t="s">
        <v>36</v>
      </c>
      <c r="L103" s="280">
        <v>1</v>
      </c>
      <c r="M103" s="249" t="s">
        <v>36</v>
      </c>
      <c r="N103" s="280">
        <v>1</v>
      </c>
      <c r="O103" s="293"/>
    </row>
    <row r="106" spans="1:15" s="203" customFormat="1" ht="192.75" customHeight="1" x14ac:dyDescent="0.25">
      <c r="A106" s="247" t="s">
        <v>1127</v>
      </c>
      <c r="B106" s="248">
        <v>0.05</v>
      </c>
      <c r="C106" s="247" t="s">
        <v>1128</v>
      </c>
      <c r="D106" s="247" t="s">
        <v>1129</v>
      </c>
      <c r="E106" s="268">
        <v>2</v>
      </c>
      <c r="F106" s="247" t="s">
        <v>1095</v>
      </c>
      <c r="G106" s="247" t="s">
        <v>1130</v>
      </c>
      <c r="H106" s="247" t="s">
        <v>1131</v>
      </c>
      <c r="I106" s="248">
        <v>1</v>
      </c>
      <c r="J106" s="250" t="s">
        <v>1132</v>
      </c>
      <c r="K106" s="268">
        <v>2</v>
      </c>
      <c r="L106" s="249" t="s">
        <v>36</v>
      </c>
      <c r="M106" s="249" t="s">
        <v>36</v>
      </c>
      <c r="N106" s="249" t="s">
        <v>36</v>
      </c>
      <c r="O106" s="246">
        <f>[1]DPyD!$K$93</f>
        <v>0</v>
      </c>
    </row>
    <row r="107" spans="1:15" s="203" customFormat="1" ht="45" customHeight="1" x14ac:dyDescent="0.25">
      <c r="A107" s="320" t="s">
        <v>1133</v>
      </c>
      <c r="B107" s="316">
        <v>0.05</v>
      </c>
      <c r="C107" s="320" t="s">
        <v>1134</v>
      </c>
      <c r="D107" s="320" t="s">
        <v>1135</v>
      </c>
      <c r="E107" s="320">
        <v>21</v>
      </c>
      <c r="F107" s="320" t="s">
        <v>1095</v>
      </c>
      <c r="G107" s="320" t="s">
        <v>1136</v>
      </c>
      <c r="H107" s="250" t="s">
        <v>1137</v>
      </c>
      <c r="I107" s="258">
        <v>0.05</v>
      </c>
      <c r="J107" s="250" t="s">
        <v>1138</v>
      </c>
      <c r="K107" s="249" t="s">
        <v>36</v>
      </c>
      <c r="L107" s="268">
        <v>1</v>
      </c>
      <c r="M107" s="249" t="s">
        <v>36</v>
      </c>
      <c r="N107" s="249" t="s">
        <v>36</v>
      </c>
      <c r="O107" s="325">
        <f>[1]DPyD!$K$95</f>
        <v>0</v>
      </c>
    </row>
    <row r="108" spans="1:15" s="203" customFormat="1" ht="61.5" customHeight="1" x14ac:dyDescent="0.25">
      <c r="A108" s="320"/>
      <c r="B108" s="316"/>
      <c r="C108" s="320"/>
      <c r="D108" s="320"/>
      <c r="E108" s="320"/>
      <c r="F108" s="320"/>
      <c r="G108" s="320"/>
      <c r="H108" s="250" t="s">
        <v>1139</v>
      </c>
      <c r="I108" s="258">
        <v>0.15</v>
      </c>
      <c r="J108" s="250" t="s">
        <v>1140</v>
      </c>
      <c r="K108" s="249" t="s">
        <v>36</v>
      </c>
      <c r="L108" s="268">
        <v>1</v>
      </c>
      <c r="M108" s="249" t="s">
        <v>36</v>
      </c>
      <c r="N108" s="249" t="s">
        <v>36</v>
      </c>
      <c r="O108" s="325"/>
    </row>
    <row r="109" spans="1:15" s="203" customFormat="1" ht="94.5" customHeight="1" x14ac:dyDescent="0.25">
      <c r="A109" s="320"/>
      <c r="B109" s="316"/>
      <c r="C109" s="320"/>
      <c r="D109" s="320"/>
      <c r="E109" s="320"/>
      <c r="F109" s="320"/>
      <c r="G109" s="320"/>
      <c r="H109" s="250" t="s">
        <v>1141</v>
      </c>
      <c r="I109" s="258">
        <v>0.15</v>
      </c>
      <c r="J109" s="250" t="s">
        <v>1142</v>
      </c>
      <c r="K109" s="249" t="s">
        <v>36</v>
      </c>
      <c r="L109" s="268">
        <v>1</v>
      </c>
      <c r="M109" s="249" t="s">
        <v>36</v>
      </c>
      <c r="N109" s="249" t="s">
        <v>36</v>
      </c>
      <c r="O109" s="325"/>
    </row>
    <row r="110" spans="1:15" s="97" customFormat="1" ht="60.75" customHeight="1" x14ac:dyDescent="0.25">
      <c r="A110" s="320"/>
      <c r="B110" s="316"/>
      <c r="C110" s="320"/>
      <c r="D110" s="320"/>
      <c r="E110" s="320"/>
      <c r="F110" s="320"/>
      <c r="G110" s="320"/>
      <c r="H110" s="250" t="s">
        <v>1143</v>
      </c>
      <c r="I110" s="258">
        <v>0.2</v>
      </c>
      <c r="J110" s="250" t="s">
        <v>1144</v>
      </c>
      <c r="K110" s="249" t="s">
        <v>36</v>
      </c>
      <c r="L110" s="249" t="s">
        <v>36</v>
      </c>
      <c r="M110" s="249">
        <v>21</v>
      </c>
      <c r="N110" s="249" t="s">
        <v>36</v>
      </c>
      <c r="O110" s="325"/>
    </row>
    <row r="111" spans="1:15" s="97" customFormat="1" ht="91.5" customHeight="1" x14ac:dyDescent="0.25">
      <c r="A111" s="320"/>
      <c r="B111" s="316"/>
      <c r="C111" s="320"/>
      <c r="D111" s="320"/>
      <c r="E111" s="320"/>
      <c r="F111" s="320"/>
      <c r="G111" s="320"/>
      <c r="H111" s="250" t="s">
        <v>1145</v>
      </c>
      <c r="I111" s="258">
        <v>0.25</v>
      </c>
      <c r="J111" s="250" t="s">
        <v>1144</v>
      </c>
      <c r="K111" s="249" t="s">
        <v>36</v>
      </c>
      <c r="L111" s="249" t="s">
        <v>36</v>
      </c>
      <c r="M111" s="255">
        <v>21</v>
      </c>
      <c r="N111" s="249" t="s">
        <v>36</v>
      </c>
      <c r="O111" s="325"/>
    </row>
    <row r="112" spans="1:15" s="97" customFormat="1" ht="15.75" customHeight="1" x14ac:dyDescent="0.25">
      <c r="O112" s="229"/>
    </row>
    <row r="113" spans="1:15" s="97" customFormat="1" ht="15.75" customHeight="1" x14ac:dyDescent="0.25">
      <c r="O113" s="229"/>
    </row>
    <row r="114" spans="1:15" s="203" customFormat="1" ht="142.5" customHeight="1" x14ac:dyDescent="0.25">
      <c r="A114" s="259" t="s">
        <v>1784</v>
      </c>
      <c r="B114" s="248" t="s">
        <v>36</v>
      </c>
      <c r="C114" s="259" t="s">
        <v>1134</v>
      </c>
      <c r="D114" s="259" t="s">
        <v>1135</v>
      </c>
      <c r="E114" s="267">
        <v>21</v>
      </c>
      <c r="F114" s="259" t="s">
        <v>1095</v>
      </c>
      <c r="G114" s="259" t="s">
        <v>1136</v>
      </c>
      <c r="H114" s="247" t="s">
        <v>1146</v>
      </c>
      <c r="I114" s="248">
        <v>0.2</v>
      </c>
      <c r="J114" s="250" t="s">
        <v>1147</v>
      </c>
      <c r="K114" s="249" t="s">
        <v>36</v>
      </c>
      <c r="L114" s="249" t="s">
        <v>36</v>
      </c>
      <c r="M114" s="249">
        <v>1</v>
      </c>
      <c r="N114" s="249" t="s">
        <v>36</v>
      </c>
      <c r="O114" s="265" t="s">
        <v>36</v>
      </c>
    </row>
    <row r="115" spans="1:15" s="203" customFormat="1" ht="81.75" customHeight="1" x14ac:dyDescent="0.25">
      <c r="A115" s="315" t="s">
        <v>1148</v>
      </c>
      <c r="B115" s="316">
        <v>7.0000000000000007E-2</v>
      </c>
      <c r="C115" s="315" t="s">
        <v>1149</v>
      </c>
      <c r="D115" s="315" t="s">
        <v>1150</v>
      </c>
      <c r="E115" s="387">
        <v>1</v>
      </c>
      <c r="F115" s="315" t="s">
        <v>1095</v>
      </c>
      <c r="G115" s="315" t="s">
        <v>984</v>
      </c>
      <c r="H115" s="247" t="s">
        <v>1151</v>
      </c>
      <c r="I115" s="248">
        <v>0.1</v>
      </c>
      <c r="J115" s="250" t="s">
        <v>1152</v>
      </c>
      <c r="K115" s="249" t="s">
        <v>36</v>
      </c>
      <c r="L115" s="268">
        <v>1</v>
      </c>
      <c r="M115" s="249" t="s">
        <v>36</v>
      </c>
      <c r="N115" s="249" t="s">
        <v>36</v>
      </c>
      <c r="O115" s="294">
        <f>[1]DPyD!$K$103</f>
        <v>675000</v>
      </c>
    </row>
    <row r="116" spans="1:15" s="203" customFormat="1" ht="81.75" customHeight="1" x14ac:dyDescent="0.25">
      <c r="A116" s="315"/>
      <c r="B116" s="316"/>
      <c r="C116" s="315"/>
      <c r="D116" s="315"/>
      <c r="E116" s="387"/>
      <c r="F116" s="315"/>
      <c r="G116" s="315"/>
      <c r="H116" s="247" t="s">
        <v>1153</v>
      </c>
      <c r="I116" s="248">
        <v>0.3</v>
      </c>
      <c r="J116" s="250" t="s">
        <v>1154</v>
      </c>
      <c r="K116" s="249" t="s">
        <v>36</v>
      </c>
      <c r="L116" s="268">
        <v>21</v>
      </c>
      <c r="M116" s="249" t="s">
        <v>36</v>
      </c>
      <c r="N116" s="249" t="s">
        <v>36</v>
      </c>
      <c r="O116" s="295"/>
    </row>
    <row r="117" spans="1:15" s="24" customFormat="1" ht="51" customHeight="1" x14ac:dyDescent="0.25">
      <c r="A117" s="315"/>
      <c r="B117" s="316"/>
      <c r="C117" s="315"/>
      <c r="D117" s="315"/>
      <c r="E117" s="387"/>
      <c r="F117" s="315"/>
      <c r="G117" s="315"/>
      <c r="H117" s="247" t="s">
        <v>1155</v>
      </c>
      <c r="I117" s="248">
        <v>0.3</v>
      </c>
      <c r="J117" s="250" t="s">
        <v>1150</v>
      </c>
      <c r="K117" s="249" t="s">
        <v>36</v>
      </c>
      <c r="L117" s="268">
        <v>1</v>
      </c>
      <c r="M117" s="249" t="s">
        <v>36</v>
      </c>
      <c r="N117" s="249" t="s">
        <v>36</v>
      </c>
      <c r="O117" s="295"/>
    </row>
    <row r="118" spans="1:15" s="24" customFormat="1" ht="66.75" customHeight="1" x14ac:dyDescent="0.25">
      <c r="A118" s="315"/>
      <c r="B118" s="316"/>
      <c r="C118" s="315"/>
      <c r="D118" s="315"/>
      <c r="E118" s="387"/>
      <c r="F118" s="315"/>
      <c r="G118" s="315"/>
      <c r="H118" s="247" t="s">
        <v>1156</v>
      </c>
      <c r="I118" s="248">
        <v>0.15</v>
      </c>
      <c r="J118" s="250" t="s">
        <v>278</v>
      </c>
      <c r="K118" s="249" t="s">
        <v>36</v>
      </c>
      <c r="L118" s="268">
        <v>1</v>
      </c>
      <c r="M118" s="249" t="s">
        <v>36</v>
      </c>
      <c r="N118" s="249" t="s">
        <v>36</v>
      </c>
      <c r="O118" s="295"/>
    </row>
    <row r="119" spans="1:15" ht="75" x14ac:dyDescent="0.25">
      <c r="A119" s="315"/>
      <c r="B119" s="316"/>
      <c r="C119" s="315"/>
      <c r="D119" s="315"/>
      <c r="E119" s="387"/>
      <c r="F119" s="315"/>
      <c r="G119" s="315"/>
      <c r="H119" s="247" t="s">
        <v>1157</v>
      </c>
      <c r="I119" s="248">
        <v>0.15</v>
      </c>
      <c r="J119" s="250" t="s">
        <v>1158</v>
      </c>
      <c r="K119" s="249" t="s">
        <v>36</v>
      </c>
      <c r="L119" s="268">
        <v>1</v>
      </c>
      <c r="M119" s="249" t="s">
        <v>36</v>
      </c>
      <c r="N119" s="249" t="s">
        <v>36</v>
      </c>
      <c r="O119" s="329"/>
    </row>
    <row r="122" spans="1:15" s="203" customFormat="1" ht="200.25" customHeight="1" x14ac:dyDescent="0.25">
      <c r="A122" s="251" t="s">
        <v>1159</v>
      </c>
      <c r="B122" s="248">
        <v>0.03</v>
      </c>
      <c r="C122" s="247" t="s">
        <v>1160</v>
      </c>
      <c r="D122" s="247" t="s">
        <v>1161</v>
      </c>
      <c r="E122" s="263">
        <v>1</v>
      </c>
      <c r="F122" s="247" t="s">
        <v>1095</v>
      </c>
      <c r="G122" s="250" t="s">
        <v>1162</v>
      </c>
      <c r="H122" s="247" t="s">
        <v>1163</v>
      </c>
      <c r="I122" s="248">
        <v>1</v>
      </c>
      <c r="J122" s="250" t="s">
        <v>1164</v>
      </c>
      <c r="K122" s="249" t="s">
        <v>36</v>
      </c>
      <c r="L122" s="255">
        <v>1</v>
      </c>
      <c r="M122" s="249" t="s">
        <v>36</v>
      </c>
      <c r="N122" s="249" t="s">
        <v>36</v>
      </c>
      <c r="O122" s="246">
        <f>[1]DPyD!$K$105</f>
        <v>0</v>
      </c>
    </row>
    <row r="123" spans="1:15" ht="109.5" customHeight="1" x14ac:dyDescent="0.25">
      <c r="A123" s="315" t="s">
        <v>1165</v>
      </c>
      <c r="B123" s="316">
        <v>0.05</v>
      </c>
      <c r="C123" s="315" t="s">
        <v>1166</v>
      </c>
      <c r="D123" s="315" t="s">
        <v>1167</v>
      </c>
      <c r="E123" s="387">
        <v>1</v>
      </c>
      <c r="F123" s="315" t="s">
        <v>948</v>
      </c>
      <c r="G123" s="315" t="s">
        <v>972</v>
      </c>
      <c r="H123" s="247" t="s">
        <v>1168</v>
      </c>
      <c r="I123" s="248">
        <v>0.2</v>
      </c>
      <c r="J123" s="247" t="s">
        <v>1169</v>
      </c>
      <c r="K123" s="281" t="s">
        <v>36</v>
      </c>
      <c r="L123" s="281" t="s">
        <v>36</v>
      </c>
      <c r="M123" s="281">
        <v>1</v>
      </c>
      <c r="N123" s="281" t="s">
        <v>36</v>
      </c>
      <c r="O123" s="293">
        <f>[1]DPyD!$K$109</f>
        <v>0</v>
      </c>
    </row>
    <row r="124" spans="1:15" ht="65.25" customHeight="1" x14ac:dyDescent="0.25">
      <c r="A124" s="315"/>
      <c r="B124" s="316"/>
      <c r="C124" s="315"/>
      <c r="D124" s="315"/>
      <c r="E124" s="387"/>
      <c r="F124" s="315"/>
      <c r="G124" s="315"/>
      <c r="H124" s="247" t="s">
        <v>1170</v>
      </c>
      <c r="I124" s="248">
        <v>0.5</v>
      </c>
      <c r="J124" s="247" t="s">
        <v>1171</v>
      </c>
      <c r="K124" s="281" t="s">
        <v>36</v>
      </c>
      <c r="L124" s="281" t="s">
        <v>36</v>
      </c>
      <c r="M124" s="281" t="s">
        <v>36</v>
      </c>
      <c r="N124" s="281">
        <v>1</v>
      </c>
      <c r="O124" s="293"/>
    </row>
    <row r="125" spans="1:15" ht="124.5" customHeight="1" x14ac:dyDescent="0.25">
      <c r="A125" s="315"/>
      <c r="B125" s="316"/>
      <c r="C125" s="315" t="s">
        <v>1166</v>
      </c>
      <c r="D125" s="315" t="s">
        <v>1167</v>
      </c>
      <c r="E125" s="387">
        <v>1</v>
      </c>
      <c r="F125" s="315" t="s">
        <v>948</v>
      </c>
      <c r="G125" s="315" t="s">
        <v>972</v>
      </c>
      <c r="H125" s="247" t="s">
        <v>1172</v>
      </c>
      <c r="I125" s="248">
        <v>0.3</v>
      </c>
      <c r="J125" s="247" t="s">
        <v>1173</v>
      </c>
      <c r="K125" s="281" t="s">
        <v>36</v>
      </c>
      <c r="L125" s="281" t="s">
        <v>36</v>
      </c>
      <c r="M125" s="281" t="s">
        <v>36</v>
      </c>
      <c r="N125" s="281">
        <v>1</v>
      </c>
      <c r="O125" s="293" t="s">
        <v>36</v>
      </c>
    </row>
    <row r="126" spans="1:15" s="24" customFormat="1" ht="15.75" customHeight="1" x14ac:dyDescent="0.25">
      <c r="O126" s="223"/>
    </row>
    <row r="127" spans="1:15" s="24" customFormat="1" ht="15.75" customHeight="1" x14ac:dyDescent="0.25">
      <c r="O127" s="223"/>
    </row>
    <row r="128" spans="1:15" s="24" customFormat="1" ht="61.5" customHeight="1" x14ac:dyDescent="0.25">
      <c r="A128" s="315" t="s">
        <v>1174</v>
      </c>
      <c r="B128" s="316">
        <v>0.02</v>
      </c>
      <c r="C128" s="315" t="s">
        <v>1175</v>
      </c>
      <c r="D128" s="315" t="s">
        <v>1176</v>
      </c>
      <c r="E128" s="315">
        <v>2</v>
      </c>
      <c r="F128" s="315" t="s">
        <v>1177</v>
      </c>
      <c r="G128" s="315" t="s">
        <v>1178</v>
      </c>
      <c r="H128" s="247" t="s">
        <v>1179</v>
      </c>
      <c r="I128" s="248">
        <v>0.2</v>
      </c>
      <c r="J128" s="251" t="s">
        <v>1180</v>
      </c>
      <c r="K128" s="249">
        <v>2</v>
      </c>
      <c r="L128" s="255">
        <v>1</v>
      </c>
      <c r="M128" s="255" t="s">
        <v>36</v>
      </c>
      <c r="N128" s="255" t="s">
        <v>36</v>
      </c>
      <c r="O128" s="293">
        <f>[1]DPyD!$K$115</f>
        <v>32000</v>
      </c>
    </row>
    <row r="129" spans="1:17" s="24" customFormat="1" ht="45.75" customHeight="1" x14ac:dyDescent="0.25">
      <c r="A129" s="315"/>
      <c r="B129" s="316"/>
      <c r="C129" s="315"/>
      <c r="D129" s="315"/>
      <c r="E129" s="315"/>
      <c r="F129" s="315"/>
      <c r="G129" s="315"/>
      <c r="H129" s="247" t="s">
        <v>1181</v>
      </c>
      <c r="I129" s="248">
        <v>0.2</v>
      </c>
      <c r="J129" s="251" t="s">
        <v>1182</v>
      </c>
      <c r="K129" s="249" t="s">
        <v>36</v>
      </c>
      <c r="L129" s="249" t="s">
        <v>36</v>
      </c>
      <c r="M129" s="255">
        <v>1</v>
      </c>
      <c r="N129" s="255">
        <v>1</v>
      </c>
      <c r="O129" s="293"/>
    </row>
    <row r="130" spans="1:17" s="203" customFormat="1" ht="45" x14ac:dyDescent="0.25">
      <c r="A130" s="315"/>
      <c r="B130" s="316"/>
      <c r="C130" s="315" t="s">
        <v>1175</v>
      </c>
      <c r="D130" s="315" t="s">
        <v>1176</v>
      </c>
      <c r="E130" s="315">
        <v>2</v>
      </c>
      <c r="F130" s="315" t="s">
        <v>1177</v>
      </c>
      <c r="G130" s="315" t="s">
        <v>1178</v>
      </c>
      <c r="H130" s="247" t="s">
        <v>1183</v>
      </c>
      <c r="I130" s="248">
        <v>0.3</v>
      </c>
      <c r="J130" s="251" t="s">
        <v>1184</v>
      </c>
      <c r="K130" s="249" t="s">
        <v>36</v>
      </c>
      <c r="L130" s="249" t="s">
        <v>36</v>
      </c>
      <c r="M130" s="249" t="s">
        <v>36</v>
      </c>
      <c r="N130" s="263">
        <v>1</v>
      </c>
      <c r="O130" s="293" t="s">
        <v>36</v>
      </c>
    </row>
    <row r="131" spans="1:17" s="203" customFormat="1" ht="46.5" customHeight="1" x14ac:dyDescent="0.25">
      <c r="A131" s="315"/>
      <c r="B131" s="316"/>
      <c r="C131" s="315"/>
      <c r="D131" s="315"/>
      <c r="E131" s="315"/>
      <c r="F131" s="315"/>
      <c r="G131" s="315"/>
      <c r="H131" s="247" t="s">
        <v>1185</v>
      </c>
      <c r="I131" s="248">
        <v>0.3</v>
      </c>
      <c r="J131" s="251" t="s">
        <v>608</v>
      </c>
      <c r="K131" s="249" t="s">
        <v>36</v>
      </c>
      <c r="L131" s="249" t="s">
        <v>36</v>
      </c>
      <c r="M131" s="249" t="s">
        <v>36</v>
      </c>
      <c r="N131" s="263">
        <v>1</v>
      </c>
      <c r="O131" s="293"/>
    </row>
    <row r="132" spans="1:17" ht="15.75" customHeight="1" x14ac:dyDescent="0.25">
      <c r="A132" s="370"/>
      <c r="B132" s="371">
        <f>SUM(B11:B131)</f>
        <v>1.0000000000000004</v>
      </c>
      <c r="C132" s="372"/>
      <c r="D132" s="372"/>
      <c r="E132" s="372"/>
      <c r="F132" s="372"/>
      <c r="G132" s="372"/>
      <c r="H132" s="372"/>
      <c r="I132" s="371">
        <f>SUM(I11:I131)/23</f>
        <v>1.0869565217391304</v>
      </c>
      <c r="J132" s="373" t="s">
        <v>22</v>
      </c>
      <c r="K132" s="373"/>
      <c r="L132" s="373"/>
      <c r="M132" s="373"/>
      <c r="N132" s="373"/>
      <c r="O132" s="9">
        <f>O134-O133</f>
        <v>2966650</v>
      </c>
    </row>
    <row r="133" spans="1:17" ht="15.75" customHeight="1" x14ac:dyDescent="0.25">
      <c r="A133" s="370"/>
      <c r="B133" s="372"/>
      <c r="C133" s="372"/>
      <c r="D133" s="372"/>
      <c r="E133" s="372"/>
      <c r="F133" s="372"/>
      <c r="G133" s="372"/>
      <c r="H133" s="372"/>
      <c r="I133" s="372"/>
      <c r="J133" s="373" t="s">
        <v>23</v>
      </c>
      <c r="K133" s="373"/>
      <c r="L133" s="373"/>
      <c r="M133" s="373"/>
      <c r="N133" s="373"/>
      <c r="O133" s="9">
        <f>[1]DPyD!$L$116</f>
        <v>20800000</v>
      </c>
    </row>
    <row r="134" spans="1:17" ht="15.75" customHeight="1" x14ac:dyDescent="0.25">
      <c r="A134" s="299" t="s">
        <v>24</v>
      </c>
      <c r="B134" s="300"/>
      <c r="C134" s="300"/>
      <c r="D134" s="300"/>
      <c r="E134" s="300"/>
      <c r="F134" s="300"/>
      <c r="G134" s="300"/>
      <c r="H134" s="300"/>
      <c r="I134" s="300"/>
      <c r="J134" s="300"/>
      <c r="K134" s="300"/>
      <c r="L134" s="300"/>
      <c r="M134" s="300"/>
      <c r="N134" s="301"/>
      <c r="O134" s="10">
        <f>[1]DPyD!$K$116</f>
        <v>23766650</v>
      </c>
    </row>
    <row r="135" spans="1:17" x14ac:dyDescent="0.25">
      <c r="A135" s="262"/>
      <c r="B135" s="262"/>
      <c r="C135" s="262"/>
      <c r="D135" s="262"/>
      <c r="E135" s="257"/>
      <c r="F135" s="257"/>
      <c r="G135" s="262"/>
      <c r="H135" s="262"/>
      <c r="I135" s="257"/>
      <c r="J135" s="257"/>
      <c r="K135" s="304" t="s">
        <v>15</v>
      </c>
      <c r="L135" s="304"/>
      <c r="M135" s="304"/>
      <c r="N135" s="304"/>
      <c r="O135" s="74">
        <v>52</v>
      </c>
    </row>
    <row r="136" spans="1:17" x14ac:dyDescent="0.25">
      <c r="J136" s="244"/>
      <c r="N136" s="108"/>
      <c r="O136" s="282"/>
      <c r="P136" s="283" t="s">
        <v>1186</v>
      </c>
      <c r="Q136" s="284">
        <f>SUM(Q9:Q135)</f>
        <v>0.99999999999999989</v>
      </c>
    </row>
    <row r="137" spans="1:17" ht="15.75" customHeight="1" x14ac:dyDescent="0.25">
      <c r="J137" s="244"/>
      <c r="K137" s="288" t="s">
        <v>16</v>
      </c>
      <c r="L137" s="288"/>
      <c r="M137" s="288"/>
      <c r="N137" s="288"/>
      <c r="O137" s="288"/>
    </row>
    <row r="138" spans="1:17" ht="15" x14ac:dyDescent="0.25">
      <c r="J138" s="244"/>
      <c r="K138" s="289"/>
      <c r="L138" s="289"/>
      <c r="M138" s="289"/>
      <c r="N138" s="289"/>
      <c r="O138" s="289"/>
    </row>
    <row r="139" spans="1:17" ht="15" x14ac:dyDescent="0.25">
      <c r="J139" s="244"/>
      <c r="K139" s="289"/>
      <c r="L139" s="289"/>
      <c r="M139" s="289"/>
      <c r="N139" s="289"/>
      <c r="O139" s="289"/>
    </row>
    <row r="140" spans="1:17" ht="15" x14ac:dyDescent="0.25">
      <c r="J140" s="244"/>
      <c r="K140" s="289"/>
      <c r="L140" s="289"/>
      <c r="M140" s="289"/>
      <c r="N140" s="289"/>
      <c r="O140" s="289"/>
    </row>
    <row r="141" spans="1:17" ht="15" x14ac:dyDescent="0.25">
      <c r="J141" s="244"/>
      <c r="K141" s="289"/>
      <c r="L141" s="289"/>
      <c r="M141" s="289"/>
      <c r="N141" s="289"/>
      <c r="O141" s="289"/>
    </row>
    <row r="142" spans="1:17" ht="15" customHeight="1" x14ac:dyDescent="0.25">
      <c r="J142" s="244"/>
      <c r="K142" s="289"/>
      <c r="L142" s="289"/>
      <c r="M142" s="289"/>
      <c r="N142" s="289"/>
      <c r="O142" s="289"/>
    </row>
    <row r="143" spans="1:17" ht="15" customHeight="1" x14ac:dyDescent="0.25">
      <c r="A143" s="303"/>
      <c r="B143" s="303"/>
      <c r="C143" s="303"/>
      <c r="D143" s="303"/>
      <c r="E143" s="244"/>
      <c r="F143" s="39"/>
      <c r="G143" s="39"/>
      <c r="H143" s="39"/>
      <c r="I143" s="39"/>
      <c r="J143" s="97"/>
      <c r="K143" s="290"/>
      <c r="L143" s="290"/>
      <c r="M143" s="290"/>
      <c r="N143" s="290"/>
      <c r="O143" s="290"/>
    </row>
    <row r="144" spans="1:17" ht="15.75" customHeight="1" x14ac:dyDescent="0.25">
      <c r="A144" s="285" t="s">
        <v>1187</v>
      </c>
      <c r="B144" s="285"/>
      <c r="C144" s="285"/>
      <c r="D144" s="285"/>
      <c r="E144" s="244"/>
      <c r="F144" s="285" t="s">
        <v>1188</v>
      </c>
      <c r="G144" s="285"/>
      <c r="H144" s="285"/>
      <c r="I144" s="285"/>
      <c r="J144" s="97"/>
      <c r="K144" s="292" t="s">
        <v>17</v>
      </c>
      <c r="L144" s="292"/>
      <c r="M144" s="292"/>
      <c r="N144" s="292"/>
      <c r="O144" s="292"/>
    </row>
    <row r="145" spans="1:15" ht="15.75" customHeight="1" x14ac:dyDescent="0.25">
      <c r="A145" s="286" t="s">
        <v>18</v>
      </c>
      <c r="B145" s="286"/>
      <c r="C145" s="286"/>
      <c r="D145" s="286"/>
      <c r="E145" s="244"/>
      <c r="F145" s="286" t="s">
        <v>1189</v>
      </c>
      <c r="G145" s="286"/>
      <c r="H145" s="286"/>
      <c r="I145" s="286"/>
      <c r="J145" s="97"/>
      <c r="K145" s="292" t="s">
        <v>18</v>
      </c>
      <c r="L145" s="292"/>
      <c r="M145" s="292"/>
      <c r="N145" s="292"/>
      <c r="O145" s="292"/>
    </row>
    <row r="146" spans="1:15" ht="15" customHeight="1" x14ac:dyDescent="0.2">
      <c r="A146" s="139"/>
      <c r="B146" s="139"/>
      <c r="C146" s="139"/>
      <c r="D146" s="139"/>
      <c r="E146" s="140"/>
      <c r="F146" s="139"/>
      <c r="G146" s="140"/>
      <c r="H146" s="142"/>
      <c r="I146" s="142"/>
      <c r="J146" s="141"/>
      <c r="K146" s="289"/>
      <c r="L146" s="289"/>
      <c r="M146" s="289"/>
      <c r="N146" s="289"/>
      <c r="O146" s="289"/>
    </row>
    <row r="147" spans="1:15" ht="15" x14ac:dyDescent="0.2">
      <c r="A147" s="139"/>
      <c r="B147" s="139"/>
      <c r="C147" s="139"/>
      <c r="D147" s="139"/>
      <c r="E147" s="140"/>
      <c r="F147" s="139"/>
      <c r="G147" s="140"/>
      <c r="H147" s="142"/>
      <c r="I147" s="142"/>
      <c r="J147" s="141"/>
      <c r="K147" s="289"/>
      <c r="L147" s="289"/>
      <c r="M147" s="289"/>
      <c r="N147" s="289"/>
      <c r="O147" s="289"/>
    </row>
    <row r="148" spans="1:15" ht="15" x14ac:dyDescent="0.2">
      <c r="A148" s="139"/>
      <c r="B148" s="139"/>
      <c r="C148" s="139"/>
      <c r="D148" s="139"/>
      <c r="E148" s="140"/>
      <c r="F148" s="139"/>
      <c r="G148" s="140"/>
      <c r="H148" s="142"/>
      <c r="I148" s="142"/>
      <c r="J148" s="141"/>
      <c r="K148" s="289"/>
      <c r="L148" s="289"/>
      <c r="M148" s="289"/>
      <c r="N148" s="289"/>
      <c r="O148" s="289"/>
    </row>
    <row r="149" spans="1:15" ht="15" x14ac:dyDescent="0.2">
      <c r="A149" s="139"/>
      <c r="B149" s="139"/>
      <c r="C149" s="139"/>
      <c r="D149" s="139"/>
      <c r="E149" s="140"/>
      <c r="F149" s="139"/>
      <c r="G149" s="140"/>
      <c r="H149" s="142"/>
      <c r="I149" s="142"/>
      <c r="J149" s="141"/>
      <c r="K149" s="289"/>
      <c r="L149" s="289"/>
      <c r="M149" s="289"/>
      <c r="N149" s="289"/>
      <c r="O149" s="289"/>
    </row>
    <row r="150" spans="1:15" ht="15" x14ac:dyDescent="0.2">
      <c r="A150" s="139"/>
      <c r="B150" s="139"/>
      <c r="C150" s="139"/>
      <c r="D150" s="139"/>
      <c r="E150" s="140"/>
      <c r="F150" s="139"/>
      <c r="G150" s="140"/>
      <c r="H150" s="142"/>
      <c r="I150" s="142"/>
      <c r="J150" s="141"/>
      <c r="K150" s="289"/>
      <c r="L150" s="289"/>
      <c r="M150" s="289"/>
      <c r="N150" s="289"/>
      <c r="O150" s="289"/>
    </row>
    <row r="151" spans="1:15" ht="15" x14ac:dyDescent="0.2">
      <c r="A151" s="303"/>
      <c r="B151" s="303"/>
      <c r="C151" s="303"/>
      <c r="D151" s="303"/>
      <c r="E151" s="140"/>
      <c r="F151" s="39"/>
      <c r="G151" s="39"/>
      <c r="H151" s="39"/>
      <c r="I151" s="39"/>
      <c r="J151" s="97"/>
      <c r="K151" s="290"/>
      <c r="L151" s="290"/>
      <c r="M151" s="290"/>
      <c r="N151" s="290"/>
      <c r="O151" s="290"/>
    </row>
    <row r="152" spans="1:15" ht="15.75" customHeight="1" x14ac:dyDescent="0.2">
      <c r="A152" s="285" t="s">
        <v>1190</v>
      </c>
      <c r="B152" s="285"/>
      <c r="C152" s="285"/>
      <c r="D152" s="285"/>
      <c r="E152" s="140"/>
      <c r="F152" s="285" t="s">
        <v>1191</v>
      </c>
      <c r="G152" s="285"/>
      <c r="H152" s="285"/>
      <c r="I152" s="285"/>
      <c r="J152" s="97"/>
      <c r="K152" s="291" t="s">
        <v>19</v>
      </c>
      <c r="L152" s="291"/>
      <c r="M152" s="291"/>
      <c r="N152" s="291"/>
      <c r="O152" s="291"/>
    </row>
    <row r="153" spans="1:15" ht="15.75" customHeight="1" x14ac:dyDescent="0.2">
      <c r="A153" s="286" t="s">
        <v>1192</v>
      </c>
      <c r="B153" s="286"/>
      <c r="C153" s="286"/>
      <c r="D153" s="286"/>
      <c r="E153" s="140"/>
      <c r="F153" s="286" t="s">
        <v>1193</v>
      </c>
      <c r="G153" s="286"/>
      <c r="H153" s="286"/>
      <c r="I153" s="286"/>
      <c r="J153" s="97"/>
      <c r="K153" s="292" t="s">
        <v>20</v>
      </c>
      <c r="L153" s="292"/>
      <c r="M153" s="292"/>
      <c r="N153" s="292"/>
      <c r="O153" s="292"/>
    </row>
  </sheetData>
  <sheetProtection selectLockedCells="1"/>
  <mergeCells count="255">
    <mergeCell ref="A153:D153"/>
    <mergeCell ref="F153:I153"/>
    <mergeCell ref="K153:O153"/>
    <mergeCell ref="A145:D145"/>
    <mergeCell ref="F145:I145"/>
    <mergeCell ref="K145:O145"/>
    <mergeCell ref="K146:O151"/>
    <mergeCell ref="A151:D151"/>
    <mergeCell ref="A152:D152"/>
    <mergeCell ref="F152:I152"/>
    <mergeCell ref="K152:O152"/>
    <mergeCell ref="A134:N134"/>
    <mergeCell ref="K135:N135"/>
    <mergeCell ref="K137:O137"/>
    <mergeCell ref="K138:O143"/>
    <mergeCell ref="A143:D143"/>
    <mergeCell ref="A144:D144"/>
    <mergeCell ref="F144:I144"/>
    <mergeCell ref="K144:O144"/>
    <mergeCell ref="G128:G131"/>
    <mergeCell ref="O128:O131"/>
    <mergeCell ref="A132:A133"/>
    <mergeCell ref="B132:B133"/>
    <mergeCell ref="C132:H133"/>
    <mergeCell ref="I132:I133"/>
    <mergeCell ref="J132:N132"/>
    <mergeCell ref="J133:N133"/>
    <mergeCell ref="A128:A131"/>
    <mergeCell ref="B128:B131"/>
    <mergeCell ref="C128:C131"/>
    <mergeCell ref="D128:D131"/>
    <mergeCell ref="E128:E131"/>
    <mergeCell ref="F128:F131"/>
    <mergeCell ref="G115:G119"/>
    <mergeCell ref="O115:O119"/>
    <mergeCell ref="A123:A125"/>
    <mergeCell ref="B123:B125"/>
    <mergeCell ref="C123:C125"/>
    <mergeCell ref="D123:D125"/>
    <mergeCell ref="E123:E125"/>
    <mergeCell ref="F123:F125"/>
    <mergeCell ref="G123:G125"/>
    <mergeCell ref="O123:O125"/>
    <mergeCell ref="A115:A119"/>
    <mergeCell ref="B115:B119"/>
    <mergeCell ref="C115:C119"/>
    <mergeCell ref="D115:D119"/>
    <mergeCell ref="E115:E119"/>
    <mergeCell ref="F115:F119"/>
    <mergeCell ref="G102:G103"/>
    <mergeCell ref="O102:O103"/>
    <mergeCell ref="A107:A111"/>
    <mergeCell ref="B107:B111"/>
    <mergeCell ref="C107:C111"/>
    <mergeCell ref="D107:D111"/>
    <mergeCell ref="E107:E111"/>
    <mergeCell ref="F107:F111"/>
    <mergeCell ref="G107:G111"/>
    <mergeCell ref="O107:O111"/>
    <mergeCell ref="A102:A103"/>
    <mergeCell ref="B102:B103"/>
    <mergeCell ref="C102:C103"/>
    <mergeCell ref="D102:D103"/>
    <mergeCell ref="E102:E103"/>
    <mergeCell ref="F102:F103"/>
    <mergeCell ref="G97:G99"/>
    <mergeCell ref="O97:O99"/>
    <mergeCell ref="A100:A101"/>
    <mergeCell ref="B100:B101"/>
    <mergeCell ref="C100:C101"/>
    <mergeCell ref="D100:D101"/>
    <mergeCell ref="E100:E101"/>
    <mergeCell ref="F100:F101"/>
    <mergeCell ref="G100:G101"/>
    <mergeCell ref="O100:O101"/>
    <mergeCell ref="A97:A99"/>
    <mergeCell ref="B97:B99"/>
    <mergeCell ref="C97:C99"/>
    <mergeCell ref="D97:D99"/>
    <mergeCell ref="E97:E99"/>
    <mergeCell ref="F97:F99"/>
    <mergeCell ref="G88:G92"/>
    <mergeCell ref="O88:O92"/>
    <mergeCell ref="A93:A94"/>
    <mergeCell ref="B93:B94"/>
    <mergeCell ref="C93:C94"/>
    <mergeCell ref="D93:D94"/>
    <mergeCell ref="E93:E94"/>
    <mergeCell ref="F93:F94"/>
    <mergeCell ref="G93:G94"/>
    <mergeCell ref="O93:O94"/>
    <mergeCell ref="A88:A92"/>
    <mergeCell ref="B88:B92"/>
    <mergeCell ref="C88:C92"/>
    <mergeCell ref="D88:D92"/>
    <mergeCell ref="E88:E92"/>
    <mergeCell ref="F88:F92"/>
    <mergeCell ref="G79:G81"/>
    <mergeCell ref="O79:O81"/>
    <mergeCell ref="A82:A86"/>
    <mergeCell ref="B82:B86"/>
    <mergeCell ref="C82:C86"/>
    <mergeCell ref="D82:D86"/>
    <mergeCell ref="E82:E86"/>
    <mergeCell ref="F82:F86"/>
    <mergeCell ref="G82:G86"/>
    <mergeCell ref="O82:O86"/>
    <mergeCell ref="A79:A81"/>
    <mergeCell ref="B79:B81"/>
    <mergeCell ref="C79:C81"/>
    <mergeCell ref="D79:D81"/>
    <mergeCell ref="E79:E81"/>
    <mergeCell ref="F79:F81"/>
    <mergeCell ref="G64:G68"/>
    <mergeCell ref="O64:O68"/>
    <mergeCell ref="A72:A76"/>
    <mergeCell ref="B72:B76"/>
    <mergeCell ref="C72:C76"/>
    <mergeCell ref="D72:D76"/>
    <mergeCell ref="E72:E76"/>
    <mergeCell ref="F72:F76"/>
    <mergeCell ref="G72:G76"/>
    <mergeCell ref="O72:O76"/>
    <mergeCell ref="A64:A68"/>
    <mergeCell ref="B64:B68"/>
    <mergeCell ref="C64:C68"/>
    <mergeCell ref="D64:D68"/>
    <mergeCell ref="E64:E68"/>
    <mergeCell ref="F64:F68"/>
    <mergeCell ref="G59:G60"/>
    <mergeCell ref="O59:O60"/>
    <mergeCell ref="A62:A63"/>
    <mergeCell ref="B62:B63"/>
    <mergeCell ref="C62:C63"/>
    <mergeCell ref="D62:D63"/>
    <mergeCell ref="E62:E63"/>
    <mergeCell ref="F62:F63"/>
    <mergeCell ref="G62:G63"/>
    <mergeCell ref="O62:O63"/>
    <mergeCell ref="A59:A60"/>
    <mergeCell ref="B59:B60"/>
    <mergeCell ref="C59:C60"/>
    <mergeCell ref="D59:D60"/>
    <mergeCell ref="E59:E60"/>
    <mergeCell ref="F59:F60"/>
    <mergeCell ref="G48:G50"/>
    <mergeCell ref="O48:O50"/>
    <mergeCell ref="A55:A58"/>
    <mergeCell ref="B55:B58"/>
    <mergeCell ref="C55:C58"/>
    <mergeCell ref="D55:D58"/>
    <mergeCell ref="E55:E58"/>
    <mergeCell ref="F55:F58"/>
    <mergeCell ref="G55:G58"/>
    <mergeCell ref="O55:O58"/>
    <mergeCell ref="A48:A50"/>
    <mergeCell ref="B48:B50"/>
    <mergeCell ref="C48:C50"/>
    <mergeCell ref="D48:D50"/>
    <mergeCell ref="E48:E50"/>
    <mergeCell ref="F48:F50"/>
    <mergeCell ref="G36:G40"/>
    <mergeCell ref="O36:O40"/>
    <mergeCell ref="A43:A47"/>
    <mergeCell ref="B43:B47"/>
    <mergeCell ref="C43:C47"/>
    <mergeCell ref="D43:D47"/>
    <mergeCell ref="E43:E47"/>
    <mergeCell ref="F43:F47"/>
    <mergeCell ref="G43:G47"/>
    <mergeCell ref="O43:O47"/>
    <mergeCell ref="A36:A40"/>
    <mergeCell ref="B36:B40"/>
    <mergeCell ref="C36:C40"/>
    <mergeCell ref="D36:D40"/>
    <mergeCell ref="E36:E40"/>
    <mergeCell ref="F36:F40"/>
    <mergeCell ref="O30:O31"/>
    <mergeCell ref="O25:O29"/>
    <mergeCell ref="A34:A35"/>
    <mergeCell ref="B34:B35"/>
    <mergeCell ref="C34:C35"/>
    <mergeCell ref="D34:D35"/>
    <mergeCell ref="E34:E35"/>
    <mergeCell ref="F34:F35"/>
    <mergeCell ref="G34:G35"/>
    <mergeCell ref="O34:O35"/>
    <mergeCell ref="G25:G29"/>
    <mergeCell ref="A30:A31"/>
    <mergeCell ref="B30:B31"/>
    <mergeCell ref="C30:C31"/>
    <mergeCell ref="D30:D31"/>
    <mergeCell ref="E30:E31"/>
    <mergeCell ref="F30:F31"/>
    <mergeCell ref="G30:G31"/>
    <mergeCell ref="A25:A29"/>
    <mergeCell ref="B25:B29"/>
    <mergeCell ref="C25:C29"/>
    <mergeCell ref="D25:D29"/>
    <mergeCell ref="E25:E29"/>
    <mergeCell ref="F25:F29"/>
    <mergeCell ref="G18:G19"/>
    <mergeCell ref="O18:O19"/>
    <mergeCell ref="A20:A22"/>
    <mergeCell ref="B20:B22"/>
    <mergeCell ref="C20:C22"/>
    <mergeCell ref="D20:D22"/>
    <mergeCell ref="E20:E22"/>
    <mergeCell ref="F20:F22"/>
    <mergeCell ref="G20:G22"/>
    <mergeCell ref="O20:O22"/>
    <mergeCell ref="A18:A19"/>
    <mergeCell ref="B18:B19"/>
    <mergeCell ref="C18:C19"/>
    <mergeCell ref="D18:D19"/>
    <mergeCell ref="E18:E19"/>
    <mergeCell ref="F18:F19"/>
    <mergeCell ref="G11:G13"/>
    <mergeCell ref="O11:O13"/>
    <mergeCell ref="A14:A16"/>
    <mergeCell ref="B14:B16"/>
    <mergeCell ref="C14:C16"/>
    <mergeCell ref="D14:D16"/>
    <mergeCell ref="E14:E16"/>
    <mergeCell ref="F14:F16"/>
    <mergeCell ref="G14:G16"/>
    <mergeCell ref="O14:O16"/>
    <mergeCell ref="A11:A13"/>
    <mergeCell ref="B11:B13"/>
    <mergeCell ref="C11:C13"/>
    <mergeCell ref="D11:D13"/>
    <mergeCell ref="E11:E13"/>
    <mergeCell ref="F11:F13"/>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&amp;K08-024 15</oddFooter>
  </headerFooter>
  <legacy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A31" zoomScale="95" zoomScaleNormal="95" workbookViewId="0">
      <selection activeCell="O34" sqref="O34"/>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108" customWidth="1"/>
    <col min="16" max="16384" width="24.28515625" style="1"/>
  </cols>
  <sheetData>
    <row r="1" spans="1:15" s="165" customFormat="1" ht="16.5" customHeight="1" x14ac:dyDescent="0.25">
      <c r="A1" s="474" t="s">
        <v>0</v>
      </c>
      <c r="B1" s="474"/>
      <c r="C1" s="474"/>
      <c r="D1" s="474"/>
      <c r="E1" s="474"/>
      <c r="F1" s="474"/>
      <c r="G1" s="474"/>
      <c r="H1" s="474"/>
      <c r="I1" s="474"/>
      <c r="J1" s="474"/>
      <c r="K1" s="474"/>
      <c r="L1" s="474"/>
      <c r="M1" s="474"/>
      <c r="N1" s="474"/>
      <c r="O1" s="474"/>
    </row>
    <row r="2" spans="1:15" s="165" customFormat="1" ht="16.5" customHeight="1" x14ac:dyDescent="0.25">
      <c r="A2" s="474" t="s">
        <v>21</v>
      </c>
      <c r="B2" s="474"/>
      <c r="C2" s="474"/>
      <c r="D2" s="474"/>
      <c r="E2" s="474"/>
      <c r="F2" s="474"/>
      <c r="G2" s="474"/>
      <c r="H2" s="474"/>
      <c r="I2" s="474"/>
      <c r="J2" s="474"/>
      <c r="K2" s="474"/>
      <c r="L2" s="474"/>
      <c r="M2" s="474"/>
      <c r="N2" s="474"/>
      <c r="O2" s="474"/>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140</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63.75" customHeight="1" x14ac:dyDescent="0.25">
      <c r="A11" s="320" t="s">
        <v>1194</v>
      </c>
      <c r="B11" s="355">
        <v>0.35</v>
      </c>
      <c r="C11" s="327" t="s">
        <v>1195</v>
      </c>
      <c r="D11" s="356" t="s">
        <v>97</v>
      </c>
      <c r="E11" s="318">
        <v>1</v>
      </c>
      <c r="F11" s="320" t="s">
        <v>1196</v>
      </c>
      <c r="G11" s="320" t="s">
        <v>1197</v>
      </c>
      <c r="H11" s="37" t="s">
        <v>1198</v>
      </c>
      <c r="I11" s="41">
        <v>0.2</v>
      </c>
      <c r="J11" s="52" t="s">
        <v>1199</v>
      </c>
      <c r="K11" s="8" t="s">
        <v>36</v>
      </c>
      <c r="L11" s="8" t="s">
        <v>36</v>
      </c>
      <c r="M11" s="8" t="s">
        <v>36</v>
      </c>
      <c r="N11" s="50">
        <v>1</v>
      </c>
      <c r="O11" s="325">
        <f>[1]DEI!$K$9</f>
        <v>0</v>
      </c>
    </row>
    <row r="12" spans="1:15" ht="78" customHeight="1" x14ac:dyDescent="0.25">
      <c r="A12" s="320"/>
      <c r="B12" s="355"/>
      <c r="C12" s="327"/>
      <c r="D12" s="356"/>
      <c r="E12" s="318"/>
      <c r="F12" s="320"/>
      <c r="G12" s="320"/>
      <c r="H12" s="37" t="s">
        <v>1200</v>
      </c>
      <c r="I12" s="41">
        <v>0.1</v>
      </c>
      <c r="J12" s="52" t="s">
        <v>1201</v>
      </c>
      <c r="K12" s="8" t="s">
        <v>36</v>
      </c>
      <c r="L12" s="8" t="s">
        <v>36</v>
      </c>
      <c r="M12" s="8" t="s">
        <v>36</v>
      </c>
      <c r="N12" s="50">
        <v>1</v>
      </c>
      <c r="O12" s="325"/>
    </row>
    <row r="13" spans="1:15" ht="57.75" customHeight="1" x14ac:dyDescent="0.25">
      <c r="A13" s="320"/>
      <c r="B13" s="355"/>
      <c r="C13" s="327"/>
      <c r="D13" s="356"/>
      <c r="E13" s="318"/>
      <c r="F13" s="320"/>
      <c r="G13" s="320"/>
      <c r="H13" s="37" t="s">
        <v>1202</v>
      </c>
      <c r="I13" s="41">
        <v>0.7</v>
      </c>
      <c r="J13" s="52" t="s">
        <v>39</v>
      </c>
      <c r="K13" s="8" t="s">
        <v>36</v>
      </c>
      <c r="L13" s="8" t="s">
        <v>36</v>
      </c>
      <c r="M13" s="8" t="s">
        <v>36</v>
      </c>
      <c r="N13" s="50">
        <v>1</v>
      </c>
      <c r="O13" s="325"/>
    </row>
    <row r="14" spans="1:15" ht="102" customHeight="1" x14ac:dyDescent="0.25">
      <c r="A14" s="320" t="s">
        <v>1203</v>
      </c>
      <c r="B14" s="355">
        <v>0.35</v>
      </c>
      <c r="C14" s="315" t="s">
        <v>1204</v>
      </c>
      <c r="D14" s="317" t="s">
        <v>1205</v>
      </c>
      <c r="E14" s="318">
        <v>104</v>
      </c>
      <c r="F14" s="320" t="s">
        <v>1196</v>
      </c>
      <c r="G14" s="475" t="s">
        <v>36</v>
      </c>
      <c r="H14" s="49" t="s">
        <v>1206</v>
      </c>
      <c r="I14" s="59">
        <v>0.5</v>
      </c>
      <c r="J14" s="51" t="s">
        <v>1207</v>
      </c>
      <c r="K14" s="8">
        <v>13</v>
      </c>
      <c r="L14" s="50">
        <v>13</v>
      </c>
      <c r="M14" s="53">
        <v>13</v>
      </c>
      <c r="N14" s="53">
        <v>13</v>
      </c>
      <c r="O14" s="402">
        <f>[1]DEI!$K$22</f>
        <v>1182143.5</v>
      </c>
    </row>
    <row r="15" spans="1:15" ht="130.5" customHeight="1" x14ac:dyDescent="0.25">
      <c r="A15" s="320"/>
      <c r="B15" s="355"/>
      <c r="C15" s="315"/>
      <c r="D15" s="317"/>
      <c r="E15" s="318"/>
      <c r="F15" s="320"/>
      <c r="G15" s="475"/>
      <c r="H15" s="49" t="s">
        <v>1208</v>
      </c>
      <c r="I15" s="59">
        <v>0.5</v>
      </c>
      <c r="J15" s="51" t="s">
        <v>1209</v>
      </c>
      <c r="K15" s="8">
        <v>13</v>
      </c>
      <c r="L15" s="50">
        <v>13</v>
      </c>
      <c r="M15" s="53">
        <v>13</v>
      </c>
      <c r="N15" s="53">
        <v>13</v>
      </c>
      <c r="O15" s="402"/>
    </row>
    <row r="16" spans="1:15" s="97" customFormat="1" ht="15.75" customHeight="1" x14ac:dyDescent="0.25">
      <c r="B16" s="66"/>
      <c r="E16" s="66"/>
      <c r="O16" s="229"/>
    </row>
    <row r="17" spans="1:15" s="97" customFormat="1" ht="15.75" customHeight="1" x14ac:dyDescent="0.25">
      <c r="B17" s="66"/>
      <c r="E17" s="66"/>
      <c r="O17" s="229"/>
    </row>
    <row r="18" spans="1:15" s="97" customFormat="1" ht="15.75" customHeight="1" x14ac:dyDescent="0.25">
      <c r="B18" s="66"/>
      <c r="E18" s="66"/>
      <c r="O18" s="229"/>
    </row>
    <row r="19" spans="1:15" s="97" customFormat="1" ht="15.75" customHeight="1" x14ac:dyDescent="0.25">
      <c r="B19" s="66"/>
      <c r="E19" s="66"/>
      <c r="O19" s="229"/>
    </row>
    <row r="20" spans="1:15" ht="117.75" customHeight="1" x14ac:dyDescent="0.25">
      <c r="A20" s="315" t="s">
        <v>1210</v>
      </c>
      <c r="B20" s="316">
        <v>0.2</v>
      </c>
      <c r="C20" s="320" t="s">
        <v>1211</v>
      </c>
      <c r="D20" s="317" t="s">
        <v>1212</v>
      </c>
      <c r="E20" s="318">
        <v>4</v>
      </c>
      <c r="F20" s="317" t="s">
        <v>1196</v>
      </c>
      <c r="G20" s="317" t="s">
        <v>560</v>
      </c>
      <c r="H20" s="49" t="s">
        <v>1213</v>
      </c>
      <c r="I20" s="59">
        <v>0.2</v>
      </c>
      <c r="J20" s="52" t="s">
        <v>1214</v>
      </c>
      <c r="K20" s="33">
        <v>3</v>
      </c>
      <c r="L20" s="53">
        <v>3</v>
      </c>
      <c r="M20" s="53">
        <v>3</v>
      </c>
      <c r="N20" s="33">
        <v>3</v>
      </c>
      <c r="O20" s="430">
        <f>[1]DEI!$K$24</f>
        <v>0</v>
      </c>
    </row>
    <row r="21" spans="1:15" ht="117.75" customHeight="1" x14ac:dyDescent="0.25">
      <c r="A21" s="305"/>
      <c r="B21" s="307"/>
      <c r="C21" s="361"/>
      <c r="D21" s="309"/>
      <c r="E21" s="313"/>
      <c r="F21" s="309"/>
      <c r="G21" s="309"/>
      <c r="H21" s="64" t="s">
        <v>1215</v>
      </c>
      <c r="I21" s="149">
        <v>0.8</v>
      </c>
      <c r="J21" s="181" t="s">
        <v>1216</v>
      </c>
      <c r="K21" s="182">
        <v>1</v>
      </c>
      <c r="L21" s="65">
        <v>1</v>
      </c>
      <c r="M21" s="65">
        <v>1</v>
      </c>
      <c r="N21" s="182">
        <v>1</v>
      </c>
      <c r="O21" s="476"/>
    </row>
    <row r="22" spans="1:15" s="24" customFormat="1" ht="220.5" customHeight="1" x14ac:dyDescent="0.25">
      <c r="A22" s="51" t="s">
        <v>1217</v>
      </c>
      <c r="B22" s="43">
        <v>0.1</v>
      </c>
      <c r="C22" s="51" t="s">
        <v>1211</v>
      </c>
      <c r="D22" s="54" t="s">
        <v>1212</v>
      </c>
      <c r="E22" s="53">
        <v>3</v>
      </c>
      <c r="F22" s="51" t="s">
        <v>1196</v>
      </c>
      <c r="G22" s="51" t="s">
        <v>357</v>
      </c>
      <c r="H22" s="56" t="s">
        <v>1218</v>
      </c>
      <c r="I22" s="43">
        <v>0.2</v>
      </c>
      <c r="J22" s="52" t="s">
        <v>1214</v>
      </c>
      <c r="K22" s="8" t="s">
        <v>36</v>
      </c>
      <c r="L22" s="62">
        <v>3</v>
      </c>
      <c r="M22" s="53">
        <v>3</v>
      </c>
      <c r="N22" s="53">
        <v>3</v>
      </c>
      <c r="O22" s="238">
        <f>[1]DEI!$K$32</f>
        <v>0</v>
      </c>
    </row>
    <row r="23" spans="1:15" s="24" customFormat="1" ht="15.75" customHeight="1" x14ac:dyDescent="0.25">
      <c r="B23" s="71"/>
      <c r="E23" s="71"/>
      <c r="O23" s="223"/>
    </row>
    <row r="24" spans="1:15" s="24" customFormat="1" ht="15.75" customHeight="1" x14ac:dyDescent="0.25">
      <c r="B24" s="71"/>
      <c r="E24" s="71"/>
      <c r="O24" s="223"/>
    </row>
    <row r="25" spans="1:15" s="24" customFormat="1" ht="15.75" customHeight="1" x14ac:dyDescent="0.25">
      <c r="B25" s="71"/>
      <c r="E25" s="71"/>
      <c r="O25" s="223"/>
    </row>
    <row r="26" spans="1:15" s="24" customFormat="1" ht="15.75" customHeight="1" x14ac:dyDescent="0.25">
      <c r="B26" s="71"/>
      <c r="E26" s="71"/>
      <c r="O26" s="223"/>
    </row>
    <row r="27" spans="1:15" s="24" customFormat="1" ht="15.75" customHeight="1" x14ac:dyDescent="0.25">
      <c r="B27" s="71"/>
      <c r="E27" s="71"/>
      <c r="O27" s="223"/>
    </row>
    <row r="28" spans="1:15" s="24" customFormat="1" ht="15.75" customHeight="1" x14ac:dyDescent="0.25">
      <c r="B28" s="71"/>
      <c r="E28" s="71"/>
      <c r="O28" s="223"/>
    </row>
    <row r="29" spans="1:15" s="24" customFormat="1" ht="15.75" customHeight="1" x14ac:dyDescent="0.25">
      <c r="B29" s="71"/>
      <c r="E29" s="71"/>
      <c r="O29" s="223"/>
    </row>
    <row r="30" spans="1:15" s="24" customFormat="1" ht="15.75" customHeight="1" x14ac:dyDescent="0.25">
      <c r="B30" s="71"/>
      <c r="E30" s="71"/>
      <c r="O30" s="223"/>
    </row>
    <row r="31" spans="1:15" ht="189" customHeight="1" x14ac:dyDescent="0.25">
      <c r="A31" s="150" t="s">
        <v>1219</v>
      </c>
      <c r="B31" s="41" t="s">
        <v>36</v>
      </c>
      <c r="C31" s="150" t="s">
        <v>1211</v>
      </c>
      <c r="D31" s="183" t="s">
        <v>1212</v>
      </c>
      <c r="E31" s="65">
        <v>3</v>
      </c>
      <c r="F31" s="150" t="s">
        <v>1196</v>
      </c>
      <c r="G31" s="150" t="s">
        <v>357</v>
      </c>
      <c r="H31" s="49" t="s">
        <v>1220</v>
      </c>
      <c r="I31" s="59">
        <v>0.8</v>
      </c>
      <c r="J31" s="52" t="s">
        <v>1216</v>
      </c>
      <c r="K31" s="8" t="s">
        <v>36</v>
      </c>
      <c r="L31" s="62">
        <v>1</v>
      </c>
      <c r="M31" s="53">
        <v>1</v>
      </c>
      <c r="N31" s="53">
        <v>1</v>
      </c>
      <c r="O31" s="237" t="s">
        <v>36</v>
      </c>
    </row>
    <row r="32" spans="1:15" ht="15.75" customHeight="1" x14ac:dyDescent="0.25">
      <c r="A32" s="448"/>
      <c r="B32" s="450">
        <f>SUM(B11:B31)</f>
        <v>0.99999999999999989</v>
      </c>
      <c r="C32" s="452"/>
      <c r="D32" s="453"/>
      <c r="E32" s="453"/>
      <c r="F32" s="453"/>
      <c r="G32" s="453"/>
      <c r="H32" s="454"/>
      <c r="I32" s="450">
        <f>SUM(I11:I31)/4</f>
        <v>1</v>
      </c>
      <c r="J32" s="478" t="s">
        <v>22</v>
      </c>
      <c r="K32" s="479"/>
      <c r="L32" s="479"/>
      <c r="M32" s="479"/>
      <c r="N32" s="480"/>
      <c r="O32" s="9">
        <f>O34-O33</f>
        <v>1182143.5</v>
      </c>
    </row>
    <row r="33" spans="1:15" ht="15.75" customHeight="1" x14ac:dyDescent="0.25">
      <c r="A33" s="449"/>
      <c r="B33" s="477"/>
      <c r="C33" s="455"/>
      <c r="D33" s="456"/>
      <c r="E33" s="456"/>
      <c r="F33" s="456"/>
      <c r="G33" s="456"/>
      <c r="H33" s="457"/>
      <c r="I33" s="477"/>
      <c r="J33" s="478" t="s">
        <v>23</v>
      </c>
      <c r="K33" s="479"/>
      <c r="L33" s="479"/>
      <c r="M33" s="479"/>
      <c r="N33" s="480"/>
      <c r="O33" s="9">
        <f>[1]DEI!$L$33</f>
        <v>0</v>
      </c>
    </row>
    <row r="34" spans="1:15" ht="15.75" customHeight="1" x14ac:dyDescent="0.25">
      <c r="A34" s="299" t="s">
        <v>24</v>
      </c>
      <c r="B34" s="300"/>
      <c r="C34" s="300"/>
      <c r="D34" s="300"/>
      <c r="E34" s="300"/>
      <c r="F34" s="300"/>
      <c r="G34" s="300"/>
      <c r="H34" s="300"/>
      <c r="I34" s="300"/>
      <c r="J34" s="300"/>
      <c r="K34" s="300"/>
      <c r="L34" s="300"/>
      <c r="M34" s="300"/>
      <c r="N34" s="301"/>
      <c r="O34" s="10">
        <f>[1]DEI!$K$33</f>
        <v>1182143.5</v>
      </c>
    </row>
    <row r="35" spans="1:15" x14ac:dyDescent="0.25">
      <c r="A35" s="11"/>
      <c r="B35" s="45"/>
      <c r="C35" s="11"/>
      <c r="D35" s="11"/>
      <c r="E35" s="45"/>
      <c r="F35" s="45"/>
      <c r="G35" s="45"/>
      <c r="H35" s="11"/>
      <c r="I35" s="45"/>
      <c r="J35" s="45"/>
      <c r="K35" s="431" t="s">
        <v>15</v>
      </c>
      <c r="L35" s="432"/>
      <c r="M35" s="432"/>
      <c r="N35" s="433"/>
      <c r="O35" s="102">
        <v>52</v>
      </c>
    </row>
    <row r="37" spans="1:15" ht="15.75" customHeight="1" x14ac:dyDescent="0.25">
      <c r="K37" s="288" t="s">
        <v>16</v>
      </c>
      <c r="L37" s="288"/>
      <c r="M37" s="288"/>
      <c r="N37" s="288"/>
      <c r="O37" s="288"/>
    </row>
    <row r="38" spans="1:15" x14ac:dyDescent="0.25">
      <c r="K38" s="288"/>
      <c r="L38" s="288"/>
      <c r="M38" s="288"/>
      <c r="N38" s="288"/>
      <c r="O38" s="288"/>
    </row>
    <row r="39" spans="1:15" x14ac:dyDescent="0.25">
      <c r="K39" s="288"/>
      <c r="L39" s="288"/>
      <c r="M39" s="288"/>
      <c r="N39" s="288"/>
      <c r="O39" s="288"/>
    </row>
    <row r="40" spans="1:15" x14ac:dyDescent="0.25">
      <c r="K40" s="288"/>
      <c r="L40" s="288"/>
      <c r="M40" s="288"/>
      <c r="N40" s="288"/>
      <c r="O40" s="288"/>
    </row>
    <row r="41" spans="1:15" x14ac:dyDescent="0.25">
      <c r="K41" s="288"/>
      <c r="L41" s="288"/>
      <c r="M41" s="288"/>
      <c r="N41" s="288"/>
      <c r="O41" s="288"/>
    </row>
    <row r="42" spans="1:15" x14ac:dyDescent="0.25">
      <c r="J42" s="66"/>
      <c r="K42" s="288"/>
      <c r="L42" s="288"/>
      <c r="M42" s="288"/>
      <c r="N42" s="288"/>
      <c r="O42" s="288"/>
    </row>
    <row r="43" spans="1:15" x14ac:dyDescent="0.25">
      <c r="J43" s="66"/>
      <c r="K43" s="288"/>
      <c r="L43" s="288"/>
      <c r="M43" s="288"/>
      <c r="N43" s="288"/>
      <c r="O43" s="288"/>
    </row>
    <row r="44" spans="1:15" x14ac:dyDescent="0.25">
      <c r="J44" s="66"/>
      <c r="K44" s="288"/>
      <c r="L44" s="288"/>
      <c r="M44" s="288"/>
      <c r="N44" s="288"/>
      <c r="O44" s="288"/>
    </row>
    <row r="45" spans="1:15" x14ac:dyDescent="0.25">
      <c r="A45" s="303"/>
      <c r="B45" s="303"/>
      <c r="C45" s="303"/>
      <c r="D45" s="303"/>
      <c r="E45" s="66"/>
      <c r="F45" s="39"/>
      <c r="G45" s="39"/>
      <c r="H45" s="39"/>
      <c r="I45" s="39"/>
      <c r="J45" s="97"/>
      <c r="K45" s="464"/>
      <c r="L45" s="464"/>
      <c r="M45" s="464"/>
      <c r="N45" s="464"/>
      <c r="O45" s="464"/>
    </row>
    <row r="46" spans="1:15" ht="15.75" customHeight="1" x14ac:dyDescent="0.25">
      <c r="A46" s="285" t="s">
        <v>1221</v>
      </c>
      <c r="B46" s="285"/>
      <c r="C46" s="285"/>
      <c r="D46" s="285"/>
      <c r="E46" s="66"/>
      <c r="F46" s="285" t="s">
        <v>1222</v>
      </c>
      <c r="G46" s="285"/>
      <c r="H46" s="285"/>
      <c r="I46" s="285"/>
      <c r="J46" s="97"/>
      <c r="K46" s="465" t="s">
        <v>17</v>
      </c>
      <c r="L46" s="465"/>
      <c r="M46" s="465"/>
      <c r="N46" s="465"/>
      <c r="O46" s="465"/>
    </row>
    <row r="47" spans="1:15" ht="15.75" customHeight="1" x14ac:dyDescent="0.25">
      <c r="A47" s="286" t="s">
        <v>1223</v>
      </c>
      <c r="B47" s="286"/>
      <c r="C47" s="286"/>
      <c r="D47" s="286"/>
      <c r="E47" s="66"/>
      <c r="F47" s="286" t="s">
        <v>1224</v>
      </c>
      <c r="G47" s="286"/>
      <c r="H47" s="286"/>
      <c r="I47" s="286"/>
      <c r="J47" s="97"/>
      <c r="K47" s="465" t="s">
        <v>18</v>
      </c>
      <c r="L47" s="465"/>
      <c r="M47" s="465"/>
      <c r="N47" s="465"/>
      <c r="O47" s="465"/>
    </row>
    <row r="48" spans="1:15" ht="15" x14ac:dyDescent="0.2">
      <c r="A48" s="139"/>
      <c r="B48" s="140"/>
      <c r="C48" s="139"/>
      <c r="D48" s="139"/>
      <c r="E48" s="140"/>
      <c r="F48" s="286"/>
      <c r="G48" s="286"/>
      <c r="H48" s="286"/>
      <c r="I48" s="286"/>
      <c r="J48" s="141"/>
      <c r="K48" s="465"/>
      <c r="L48" s="465"/>
      <c r="M48" s="465"/>
      <c r="N48" s="465"/>
      <c r="O48" s="465"/>
    </row>
    <row r="49" spans="1:15" ht="15" x14ac:dyDescent="0.2">
      <c r="A49" s="139"/>
      <c r="B49" s="140"/>
      <c r="C49" s="139"/>
      <c r="D49" s="139"/>
      <c r="E49" s="140"/>
      <c r="F49" s="139"/>
      <c r="G49" s="139"/>
      <c r="H49" s="142"/>
      <c r="I49" s="142"/>
      <c r="J49" s="141"/>
      <c r="K49" s="465"/>
      <c r="L49" s="465"/>
      <c r="M49" s="465"/>
      <c r="N49" s="465"/>
      <c r="O49" s="465"/>
    </row>
    <row r="50" spans="1:15" ht="15" x14ac:dyDescent="0.2">
      <c r="A50" s="139"/>
      <c r="B50" s="140"/>
      <c r="C50" s="139"/>
      <c r="D50" s="139"/>
      <c r="E50" s="140"/>
      <c r="F50" s="139"/>
      <c r="G50" s="139"/>
      <c r="H50" s="142"/>
      <c r="I50" s="142"/>
      <c r="J50" s="141"/>
      <c r="K50" s="465"/>
      <c r="L50" s="465"/>
      <c r="M50" s="465"/>
      <c r="N50" s="465"/>
      <c r="O50" s="465"/>
    </row>
    <row r="51" spans="1:15" ht="15" x14ac:dyDescent="0.2">
      <c r="A51" s="139"/>
      <c r="B51" s="140"/>
      <c r="C51" s="139"/>
      <c r="D51" s="139"/>
      <c r="E51" s="140"/>
      <c r="F51" s="139"/>
      <c r="G51" s="139"/>
      <c r="H51" s="142"/>
      <c r="I51" s="142"/>
      <c r="J51" s="141"/>
      <c r="K51" s="465"/>
      <c r="L51" s="465"/>
      <c r="M51" s="465"/>
      <c r="N51" s="465"/>
      <c r="O51" s="465"/>
    </row>
    <row r="52" spans="1:15" ht="15" x14ac:dyDescent="0.2">
      <c r="A52" s="139"/>
      <c r="B52" s="140"/>
      <c r="C52" s="139"/>
      <c r="D52" s="139"/>
      <c r="E52" s="140"/>
      <c r="F52" s="139"/>
      <c r="G52" s="139"/>
      <c r="H52" s="142"/>
      <c r="I52" s="142"/>
      <c r="J52" s="144"/>
      <c r="K52" s="481"/>
      <c r="L52" s="481"/>
      <c r="M52" s="481"/>
      <c r="N52" s="481"/>
      <c r="O52" s="481"/>
    </row>
    <row r="53" spans="1:15" ht="15.75" customHeight="1" x14ac:dyDescent="0.2">
      <c r="A53" s="139"/>
      <c r="B53" s="140"/>
      <c r="C53" s="139"/>
      <c r="D53" s="139"/>
      <c r="E53" s="140"/>
      <c r="F53" s="139"/>
      <c r="G53" s="139"/>
      <c r="H53" s="142"/>
      <c r="I53" s="142"/>
      <c r="J53" s="144"/>
      <c r="K53" s="465" t="s">
        <v>19</v>
      </c>
      <c r="L53" s="465"/>
      <c r="M53" s="465"/>
      <c r="N53" s="465"/>
      <c r="O53" s="465"/>
    </row>
    <row r="54" spans="1:15" ht="15.75" customHeight="1" x14ac:dyDescent="0.2">
      <c r="A54" s="286"/>
      <c r="B54" s="286"/>
      <c r="C54" s="286"/>
      <c r="D54" s="286"/>
      <c r="E54" s="140"/>
      <c r="F54" s="286"/>
      <c r="G54" s="286"/>
      <c r="H54" s="286"/>
      <c r="I54" s="286"/>
      <c r="J54" s="286"/>
      <c r="K54" s="465" t="s">
        <v>20</v>
      </c>
      <c r="L54" s="465"/>
      <c r="M54" s="465"/>
      <c r="N54" s="465"/>
      <c r="O54" s="465"/>
    </row>
  </sheetData>
  <sheetProtection selectLockedCells="1"/>
  <mergeCells count="79">
    <mergeCell ref="A54:D54"/>
    <mergeCell ref="F54:J54"/>
    <mergeCell ref="K54:O54"/>
    <mergeCell ref="A46:D46"/>
    <mergeCell ref="F46:I46"/>
    <mergeCell ref="K46:O46"/>
    <mergeCell ref="A47:D47"/>
    <mergeCell ref="F47:I48"/>
    <mergeCell ref="K47:O47"/>
    <mergeCell ref="K48:O48"/>
    <mergeCell ref="K49:O49"/>
    <mergeCell ref="K50:O50"/>
    <mergeCell ref="K51:O51"/>
    <mergeCell ref="K52:O52"/>
    <mergeCell ref="K53:O53"/>
    <mergeCell ref="K42:O42"/>
    <mergeCell ref="K43:O43"/>
    <mergeCell ref="K44:O44"/>
    <mergeCell ref="A45:D45"/>
    <mergeCell ref="K45:O45"/>
    <mergeCell ref="K35:N35"/>
    <mergeCell ref="K37:O37"/>
    <mergeCell ref="K38:O38"/>
    <mergeCell ref="K39:O39"/>
    <mergeCell ref="K41:O41"/>
    <mergeCell ref="K40:O40"/>
    <mergeCell ref="G20:G21"/>
    <mergeCell ref="O20:O21"/>
    <mergeCell ref="A32:A33"/>
    <mergeCell ref="B32:B33"/>
    <mergeCell ref="C32:H33"/>
    <mergeCell ref="I32:I33"/>
    <mergeCell ref="J32:N32"/>
    <mergeCell ref="J33:N33"/>
    <mergeCell ref="A20:A21"/>
    <mergeCell ref="B20:B21"/>
    <mergeCell ref="C20:C21"/>
    <mergeCell ref="D20:D21"/>
    <mergeCell ref="E20:E21"/>
    <mergeCell ref="F20:F21"/>
    <mergeCell ref="A34:N34"/>
    <mergeCell ref="G11:G13"/>
    <mergeCell ref="O11:O13"/>
    <mergeCell ref="A14:A15"/>
    <mergeCell ref="B14:B15"/>
    <mergeCell ref="C14:C15"/>
    <mergeCell ref="D14:D15"/>
    <mergeCell ref="E14:E15"/>
    <mergeCell ref="F14:F15"/>
    <mergeCell ref="G14:G15"/>
    <mergeCell ref="O14:O15"/>
    <mergeCell ref="A11:A13"/>
    <mergeCell ref="B11:B13"/>
    <mergeCell ref="C11:C13"/>
    <mergeCell ref="D11:D13"/>
    <mergeCell ref="E11:E13"/>
    <mergeCell ref="F11:F13"/>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&amp;K08-024 3</oddFooter>
  </headerFooter>
  <legacyDrawingHF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1"/>
  <sheetViews>
    <sheetView topLeftCell="A55" zoomScale="95" zoomScaleNormal="95" zoomScalePageLayoutView="70" workbookViewId="0">
      <selection activeCell="O60" sqref="O60"/>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81"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1225</v>
      </c>
      <c r="B4" s="344"/>
      <c r="C4" s="344"/>
      <c r="D4" s="344"/>
      <c r="E4" s="344"/>
      <c r="F4" s="344"/>
      <c r="G4" s="344"/>
      <c r="H4" s="344"/>
      <c r="I4" s="344"/>
      <c r="J4" s="344"/>
      <c r="K4" s="344"/>
      <c r="L4" s="344"/>
      <c r="M4" s="344"/>
      <c r="N4" s="344"/>
      <c r="O4" s="344"/>
    </row>
    <row r="5" spans="1:15" ht="16.5" customHeight="1" x14ac:dyDescent="0.25">
      <c r="A5" s="345" t="s">
        <v>1226</v>
      </c>
      <c r="B5" s="345"/>
      <c r="C5" s="345"/>
      <c r="D5" s="345"/>
      <c r="E5" s="345"/>
      <c r="F5" s="345"/>
      <c r="G5" s="345"/>
      <c r="H5" s="345"/>
      <c r="I5" s="345"/>
      <c r="J5" s="345"/>
      <c r="K5" s="345"/>
      <c r="L5" s="345"/>
      <c r="M5" s="345"/>
      <c r="N5" s="345"/>
      <c r="O5" s="345"/>
    </row>
    <row r="6" spans="1:15" ht="30" customHeight="1" x14ac:dyDescent="0.25">
      <c r="A6" s="344" t="s">
        <v>1227</v>
      </c>
      <c r="B6" s="344"/>
      <c r="C6" s="344"/>
      <c r="D6" s="344"/>
      <c r="E6" s="344"/>
      <c r="F6" s="344"/>
      <c r="G6" s="344"/>
      <c r="H6" s="344"/>
      <c r="I6" s="344"/>
      <c r="J6" s="344"/>
      <c r="K6" s="344"/>
      <c r="L6" s="344"/>
      <c r="M6" s="344"/>
      <c r="N6" s="344"/>
      <c r="O6" s="344"/>
    </row>
    <row r="7" spans="1:15" ht="30" customHeight="1" x14ac:dyDescent="0.25">
      <c r="A7" s="482" t="s">
        <v>1228</v>
      </c>
      <c r="B7" s="482"/>
      <c r="C7" s="482"/>
      <c r="D7" s="482"/>
      <c r="E7" s="482"/>
      <c r="F7" s="482"/>
      <c r="G7" s="482"/>
      <c r="H7" s="482"/>
      <c r="I7" s="482"/>
      <c r="J7" s="482"/>
      <c r="K7" s="482"/>
      <c r="L7" s="482"/>
      <c r="M7" s="482"/>
      <c r="N7" s="482"/>
      <c r="O7" s="482"/>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102.75" customHeight="1" x14ac:dyDescent="0.25">
      <c r="A11" s="309" t="s">
        <v>1229</v>
      </c>
      <c r="B11" s="483">
        <v>0.2</v>
      </c>
      <c r="C11" s="309" t="s">
        <v>1230</v>
      </c>
      <c r="D11" s="309" t="s">
        <v>1231</v>
      </c>
      <c r="E11" s="486">
        <v>80</v>
      </c>
      <c r="F11" s="309" t="s">
        <v>1232</v>
      </c>
      <c r="G11" s="309" t="s">
        <v>1233</v>
      </c>
      <c r="H11" s="49" t="s">
        <v>1234</v>
      </c>
      <c r="I11" s="59">
        <v>0.1</v>
      </c>
      <c r="J11" s="56" t="s">
        <v>1235</v>
      </c>
      <c r="K11" s="8">
        <v>1</v>
      </c>
      <c r="L11" s="50" t="s">
        <v>36</v>
      </c>
      <c r="M11" s="50" t="s">
        <v>36</v>
      </c>
      <c r="N11" s="50" t="s">
        <v>36</v>
      </c>
      <c r="O11" s="443">
        <f>[1]DRRHH!$K$21</f>
        <v>3434000</v>
      </c>
    </row>
    <row r="12" spans="1:15" ht="39.75" customHeight="1" x14ac:dyDescent="0.25">
      <c r="A12" s="310"/>
      <c r="B12" s="484"/>
      <c r="C12" s="310"/>
      <c r="D12" s="310"/>
      <c r="E12" s="487"/>
      <c r="F12" s="310"/>
      <c r="G12" s="310"/>
      <c r="H12" s="49" t="s">
        <v>1236</v>
      </c>
      <c r="I12" s="59">
        <v>0.1</v>
      </c>
      <c r="J12" s="56" t="s">
        <v>1237</v>
      </c>
      <c r="K12" s="8">
        <v>1</v>
      </c>
      <c r="L12" s="50" t="s">
        <v>36</v>
      </c>
      <c r="M12" s="50" t="s">
        <v>36</v>
      </c>
      <c r="N12" s="50" t="s">
        <v>36</v>
      </c>
      <c r="O12" s="462"/>
    </row>
    <row r="13" spans="1:15" ht="39.75" customHeight="1" x14ac:dyDescent="0.25">
      <c r="A13" s="310"/>
      <c r="B13" s="484"/>
      <c r="C13" s="310" t="s">
        <v>1238</v>
      </c>
      <c r="D13" s="310" t="s">
        <v>1231</v>
      </c>
      <c r="E13" s="487">
        <v>80</v>
      </c>
      <c r="F13" s="310" t="s">
        <v>1239</v>
      </c>
      <c r="G13" s="310"/>
      <c r="H13" s="49" t="s">
        <v>1240</v>
      </c>
      <c r="I13" s="59">
        <v>0.05</v>
      </c>
      <c r="J13" s="56" t="s">
        <v>1241</v>
      </c>
      <c r="K13" s="8">
        <v>1</v>
      </c>
      <c r="L13" s="50" t="s">
        <v>36</v>
      </c>
      <c r="M13" s="50" t="s">
        <v>36</v>
      </c>
      <c r="N13" s="50" t="s">
        <v>36</v>
      </c>
      <c r="O13" s="462"/>
    </row>
    <row r="14" spans="1:15" ht="69.75" customHeight="1" x14ac:dyDescent="0.25">
      <c r="A14" s="310"/>
      <c r="B14" s="484"/>
      <c r="C14" s="310"/>
      <c r="D14" s="310"/>
      <c r="E14" s="487"/>
      <c r="F14" s="310"/>
      <c r="G14" s="310"/>
      <c r="H14" s="49" t="s">
        <v>1242</v>
      </c>
      <c r="I14" s="59">
        <v>0.3</v>
      </c>
      <c r="J14" s="56" t="s">
        <v>1243</v>
      </c>
      <c r="K14" s="43">
        <v>0.25</v>
      </c>
      <c r="L14" s="43">
        <v>0.25</v>
      </c>
      <c r="M14" s="43">
        <v>0.25</v>
      </c>
      <c r="N14" s="43">
        <v>0.25</v>
      </c>
      <c r="O14" s="462"/>
    </row>
    <row r="15" spans="1:15" ht="132.75" customHeight="1" x14ac:dyDescent="0.25">
      <c r="A15" s="310"/>
      <c r="B15" s="484"/>
      <c r="C15" s="310"/>
      <c r="D15" s="310"/>
      <c r="E15" s="487"/>
      <c r="F15" s="310"/>
      <c r="G15" s="310"/>
      <c r="H15" s="49" t="s">
        <v>1244</v>
      </c>
      <c r="I15" s="59">
        <v>0.2</v>
      </c>
      <c r="J15" s="56" t="s">
        <v>1245</v>
      </c>
      <c r="K15" s="50">
        <v>1</v>
      </c>
      <c r="L15" s="50" t="s">
        <v>36</v>
      </c>
      <c r="M15" s="50" t="s">
        <v>36</v>
      </c>
      <c r="N15" s="50" t="s">
        <v>36</v>
      </c>
      <c r="O15" s="462"/>
    </row>
    <row r="16" spans="1:15" ht="115.5" customHeight="1" x14ac:dyDescent="0.25">
      <c r="A16" s="310"/>
      <c r="B16" s="484"/>
      <c r="C16" s="310"/>
      <c r="D16" s="310"/>
      <c r="E16" s="487"/>
      <c r="F16" s="310"/>
      <c r="G16" s="310"/>
      <c r="H16" s="49" t="s">
        <v>1246</v>
      </c>
      <c r="I16" s="59">
        <v>0.2</v>
      </c>
      <c r="J16" s="52" t="s">
        <v>1247</v>
      </c>
      <c r="K16" s="50" t="s">
        <v>36</v>
      </c>
      <c r="L16" s="50" t="s">
        <v>36</v>
      </c>
      <c r="M16" s="50" t="s">
        <v>36</v>
      </c>
      <c r="N16" s="62">
        <v>270</v>
      </c>
      <c r="O16" s="462"/>
    </row>
    <row r="17" spans="1:15" ht="60" x14ac:dyDescent="0.25">
      <c r="A17" s="352"/>
      <c r="B17" s="485"/>
      <c r="C17" s="352"/>
      <c r="D17" s="352"/>
      <c r="E17" s="488"/>
      <c r="F17" s="352"/>
      <c r="G17" s="352"/>
      <c r="H17" s="49" t="s">
        <v>1248</v>
      </c>
      <c r="I17" s="59">
        <v>0.05</v>
      </c>
      <c r="J17" s="52" t="s">
        <v>1249</v>
      </c>
      <c r="K17" s="50" t="s">
        <v>36</v>
      </c>
      <c r="L17" s="50" t="s">
        <v>36</v>
      </c>
      <c r="M17" s="50" t="s">
        <v>36</v>
      </c>
      <c r="N17" s="62">
        <v>1</v>
      </c>
      <c r="O17" s="444"/>
    </row>
    <row r="18" spans="1:15" x14ac:dyDescent="0.25">
      <c r="G18" s="1"/>
      <c r="O18" s="232"/>
    </row>
    <row r="19" spans="1:15" ht="62.25" customHeight="1" x14ac:dyDescent="0.25">
      <c r="A19" s="323" t="s">
        <v>1250</v>
      </c>
      <c r="B19" s="316">
        <v>0.2</v>
      </c>
      <c r="C19" s="323" t="s">
        <v>1251</v>
      </c>
      <c r="D19" s="323" t="s">
        <v>1252</v>
      </c>
      <c r="E19" s="387">
        <v>80</v>
      </c>
      <c r="F19" s="323" t="s">
        <v>1253</v>
      </c>
      <c r="G19" s="323" t="s">
        <v>210</v>
      </c>
      <c r="H19" s="49" t="s">
        <v>1254</v>
      </c>
      <c r="I19" s="59">
        <v>0.1</v>
      </c>
      <c r="J19" s="52" t="s">
        <v>1255</v>
      </c>
      <c r="K19" s="50" t="s">
        <v>36</v>
      </c>
      <c r="L19" s="62">
        <v>1</v>
      </c>
      <c r="M19" s="50" t="s">
        <v>36</v>
      </c>
      <c r="N19" s="50" t="s">
        <v>36</v>
      </c>
      <c r="O19" s="293">
        <f>[1]DRRHH!$K$41</f>
        <v>2352435</v>
      </c>
    </row>
    <row r="20" spans="1:15" ht="78" customHeight="1" x14ac:dyDescent="0.25">
      <c r="A20" s="323"/>
      <c r="B20" s="316"/>
      <c r="C20" s="323"/>
      <c r="D20" s="323"/>
      <c r="E20" s="387"/>
      <c r="F20" s="323"/>
      <c r="G20" s="323"/>
      <c r="H20" s="49" t="s">
        <v>1256</v>
      </c>
      <c r="I20" s="59">
        <v>0.15</v>
      </c>
      <c r="J20" s="52" t="s">
        <v>1257</v>
      </c>
      <c r="K20" s="62">
        <v>1</v>
      </c>
      <c r="L20" s="62">
        <v>1</v>
      </c>
      <c r="M20" s="62">
        <v>1</v>
      </c>
      <c r="N20" s="62">
        <v>1</v>
      </c>
      <c r="O20" s="293"/>
    </row>
    <row r="21" spans="1:15" ht="88.5" customHeight="1" x14ac:dyDescent="0.25">
      <c r="A21" s="323"/>
      <c r="B21" s="316"/>
      <c r="C21" s="323"/>
      <c r="D21" s="323"/>
      <c r="E21" s="387"/>
      <c r="F21" s="323"/>
      <c r="G21" s="323"/>
      <c r="H21" s="49" t="s">
        <v>1258</v>
      </c>
      <c r="I21" s="59">
        <v>0.05</v>
      </c>
      <c r="J21" s="52" t="s">
        <v>1259</v>
      </c>
      <c r="K21" s="50" t="s">
        <v>36</v>
      </c>
      <c r="L21" s="62">
        <v>1</v>
      </c>
      <c r="M21" s="50" t="s">
        <v>36</v>
      </c>
      <c r="N21" s="50" t="s">
        <v>36</v>
      </c>
      <c r="O21" s="293"/>
    </row>
    <row r="22" spans="1:15" ht="93.75" customHeight="1" x14ac:dyDescent="0.25">
      <c r="A22" s="323"/>
      <c r="B22" s="316"/>
      <c r="C22" s="323" t="s">
        <v>1260</v>
      </c>
      <c r="D22" s="323" t="s">
        <v>1252</v>
      </c>
      <c r="E22" s="387">
        <v>80</v>
      </c>
      <c r="F22" s="323" t="s">
        <v>1261</v>
      </c>
      <c r="G22" s="323" t="s">
        <v>210</v>
      </c>
      <c r="H22" s="49" t="s">
        <v>1262</v>
      </c>
      <c r="I22" s="59">
        <v>0.25</v>
      </c>
      <c r="J22" s="52" t="s">
        <v>1263</v>
      </c>
      <c r="K22" s="50" t="s">
        <v>36</v>
      </c>
      <c r="L22" s="50" t="s">
        <v>36</v>
      </c>
      <c r="M22" s="62">
        <v>1</v>
      </c>
      <c r="N22" s="50" t="s">
        <v>36</v>
      </c>
      <c r="O22" s="293" t="s">
        <v>36</v>
      </c>
    </row>
    <row r="23" spans="1:15" ht="122.25" customHeight="1" x14ac:dyDescent="0.25">
      <c r="A23" s="323"/>
      <c r="B23" s="316"/>
      <c r="C23" s="323"/>
      <c r="D23" s="323"/>
      <c r="E23" s="387"/>
      <c r="F23" s="323"/>
      <c r="G23" s="323"/>
      <c r="H23" s="49" t="s">
        <v>1264</v>
      </c>
      <c r="I23" s="59">
        <v>0.05</v>
      </c>
      <c r="J23" s="52" t="s">
        <v>1265</v>
      </c>
      <c r="K23" s="33">
        <v>1</v>
      </c>
      <c r="L23" s="50" t="s">
        <v>36</v>
      </c>
      <c r="M23" s="50" t="s">
        <v>36</v>
      </c>
      <c r="N23" s="50" t="s">
        <v>36</v>
      </c>
      <c r="O23" s="293"/>
    </row>
    <row r="24" spans="1:15" ht="112.5" customHeight="1" x14ac:dyDescent="0.25">
      <c r="A24" s="323"/>
      <c r="B24" s="316"/>
      <c r="C24" s="323"/>
      <c r="D24" s="323"/>
      <c r="E24" s="387"/>
      <c r="F24" s="323"/>
      <c r="G24" s="323"/>
      <c r="H24" s="49" t="s">
        <v>1266</v>
      </c>
      <c r="I24" s="59">
        <v>0.2</v>
      </c>
      <c r="J24" s="52" t="s">
        <v>1267</v>
      </c>
      <c r="K24" s="43">
        <v>0.25</v>
      </c>
      <c r="L24" s="43">
        <v>0.25</v>
      </c>
      <c r="M24" s="43">
        <v>0.25</v>
      </c>
      <c r="N24" s="43">
        <v>0.25</v>
      </c>
      <c r="O24" s="293"/>
    </row>
    <row r="25" spans="1:15" s="68" customFormat="1" ht="16.5" customHeight="1" x14ac:dyDescent="0.25">
      <c r="A25" s="184"/>
      <c r="B25" s="184"/>
      <c r="C25" s="184"/>
      <c r="D25" s="184"/>
      <c r="E25" s="184"/>
      <c r="F25" s="184"/>
      <c r="G25" s="184"/>
      <c r="H25" s="184"/>
      <c r="I25" s="184"/>
      <c r="J25" s="184"/>
      <c r="K25" s="184"/>
      <c r="L25" s="184"/>
      <c r="M25" s="184"/>
      <c r="N25" s="184"/>
      <c r="O25" s="243"/>
    </row>
    <row r="26" spans="1:15" ht="93.75" customHeight="1" x14ac:dyDescent="0.25">
      <c r="A26" s="315" t="s">
        <v>1268</v>
      </c>
      <c r="B26" s="316" t="s">
        <v>36</v>
      </c>
      <c r="C26" s="315" t="s">
        <v>1251</v>
      </c>
      <c r="D26" s="315" t="s">
        <v>1252</v>
      </c>
      <c r="E26" s="387">
        <v>80</v>
      </c>
      <c r="F26" s="315" t="s">
        <v>1253</v>
      </c>
      <c r="G26" s="315" t="s">
        <v>210</v>
      </c>
      <c r="H26" s="49" t="s">
        <v>1269</v>
      </c>
      <c r="I26" s="59">
        <v>0.05</v>
      </c>
      <c r="J26" s="52" t="s">
        <v>1270</v>
      </c>
      <c r="K26" s="50">
        <v>1</v>
      </c>
      <c r="L26" s="50">
        <v>1</v>
      </c>
      <c r="M26" s="50">
        <v>1</v>
      </c>
      <c r="N26" s="50">
        <v>1</v>
      </c>
      <c r="O26" s="408" t="s">
        <v>36</v>
      </c>
    </row>
    <row r="27" spans="1:15" ht="93.75" customHeight="1" x14ac:dyDescent="0.25">
      <c r="A27" s="315"/>
      <c r="B27" s="316"/>
      <c r="C27" s="315"/>
      <c r="D27" s="315"/>
      <c r="E27" s="387"/>
      <c r="F27" s="315"/>
      <c r="G27" s="315"/>
      <c r="H27" s="56" t="s">
        <v>1271</v>
      </c>
      <c r="I27" s="59">
        <v>0.05</v>
      </c>
      <c r="J27" s="52" t="s">
        <v>1272</v>
      </c>
      <c r="K27" s="50">
        <v>1</v>
      </c>
      <c r="L27" s="50" t="s">
        <v>36</v>
      </c>
      <c r="M27" s="62" t="s">
        <v>36</v>
      </c>
      <c r="N27" s="50" t="s">
        <v>36</v>
      </c>
      <c r="O27" s="408"/>
    </row>
    <row r="28" spans="1:15" ht="65.25" customHeight="1" x14ac:dyDescent="0.25">
      <c r="A28" s="315"/>
      <c r="B28" s="316"/>
      <c r="C28" s="315"/>
      <c r="D28" s="315"/>
      <c r="E28" s="387"/>
      <c r="F28" s="315"/>
      <c r="G28" s="315"/>
      <c r="H28" s="49" t="s">
        <v>1273</v>
      </c>
      <c r="I28" s="59">
        <v>0.1</v>
      </c>
      <c r="J28" s="52" t="s">
        <v>1274</v>
      </c>
      <c r="K28" s="50">
        <v>1</v>
      </c>
      <c r="L28" s="50" t="s">
        <v>36</v>
      </c>
      <c r="M28" s="50" t="s">
        <v>36</v>
      </c>
      <c r="N28" s="50" t="s">
        <v>36</v>
      </c>
      <c r="O28" s="408"/>
    </row>
    <row r="29" spans="1:15" ht="103.5" customHeight="1" x14ac:dyDescent="0.25">
      <c r="A29" s="361" t="s">
        <v>1275</v>
      </c>
      <c r="B29" s="374">
        <v>0.2</v>
      </c>
      <c r="C29" s="361" t="s">
        <v>1276</v>
      </c>
      <c r="D29" s="361" t="s">
        <v>1277</v>
      </c>
      <c r="E29" s="459">
        <v>90</v>
      </c>
      <c r="F29" s="361" t="s">
        <v>1278</v>
      </c>
      <c r="G29" s="361" t="s">
        <v>1279</v>
      </c>
      <c r="H29" s="56" t="s">
        <v>1280</v>
      </c>
      <c r="I29" s="43">
        <v>0.2</v>
      </c>
      <c r="J29" s="52" t="s">
        <v>1267</v>
      </c>
      <c r="K29" s="8">
        <v>1</v>
      </c>
      <c r="L29" s="62">
        <v>1</v>
      </c>
      <c r="M29" s="62">
        <v>1</v>
      </c>
      <c r="N29" s="50">
        <v>1</v>
      </c>
      <c r="O29" s="400">
        <f>[1]DRRHH!$K$46</f>
        <v>700000</v>
      </c>
    </row>
    <row r="30" spans="1:15" ht="66" customHeight="1" x14ac:dyDescent="0.25">
      <c r="A30" s="362"/>
      <c r="B30" s="375"/>
      <c r="C30" s="362"/>
      <c r="D30" s="362"/>
      <c r="E30" s="460"/>
      <c r="F30" s="362"/>
      <c r="G30" s="362"/>
      <c r="H30" s="89" t="s">
        <v>1281</v>
      </c>
      <c r="I30" s="43">
        <v>0.6</v>
      </c>
      <c r="J30" s="52" t="s">
        <v>1282</v>
      </c>
      <c r="K30" s="8">
        <v>1</v>
      </c>
      <c r="L30" s="62">
        <v>1</v>
      </c>
      <c r="M30" s="62">
        <v>1</v>
      </c>
      <c r="N30" s="50">
        <v>1</v>
      </c>
      <c r="O30" s="401"/>
    </row>
    <row r="31" spans="1:15" ht="93.75" customHeight="1" x14ac:dyDescent="0.25">
      <c r="A31" s="333"/>
      <c r="B31" s="376"/>
      <c r="C31" s="333"/>
      <c r="D31" s="333"/>
      <c r="E31" s="334"/>
      <c r="F31" s="333"/>
      <c r="G31" s="333"/>
      <c r="H31" s="56" t="s">
        <v>1283</v>
      </c>
      <c r="I31" s="43">
        <v>0.05</v>
      </c>
      <c r="J31" s="52" t="s">
        <v>1267</v>
      </c>
      <c r="K31" s="8">
        <v>1</v>
      </c>
      <c r="L31" s="62">
        <v>1</v>
      </c>
      <c r="M31" s="62">
        <v>1</v>
      </c>
      <c r="N31" s="50">
        <v>1</v>
      </c>
      <c r="O31" s="324"/>
    </row>
    <row r="32" spans="1:15" x14ac:dyDescent="0.25">
      <c r="G32" s="1"/>
      <c r="O32" s="232"/>
    </row>
    <row r="33" spans="1:15" x14ac:dyDescent="0.25">
      <c r="G33" s="1"/>
      <c r="O33" s="232"/>
    </row>
    <row r="34" spans="1:15" x14ac:dyDescent="0.25">
      <c r="G34" s="1"/>
      <c r="O34" s="232"/>
    </row>
    <row r="35" spans="1:15" x14ac:dyDescent="0.25">
      <c r="G35" s="1"/>
      <c r="O35" s="232"/>
    </row>
    <row r="36" spans="1:15" ht="150" customHeight="1" x14ac:dyDescent="0.25">
      <c r="A36" s="56" t="s">
        <v>1284</v>
      </c>
      <c r="B36" s="43" t="s">
        <v>36</v>
      </c>
      <c r="C36" s="57" t="s">
        <v>1276</v>
      </c>
      <c r="D36" s="69" t="s">
        <v>1277</v>
      </c>
      <c r="E36" s="53">
        <v>90</v>
      </c>
      <c r="F36" s="56" t="s">
        <v>1285</v>
      </c>
      <c r="G36" s="56" t="s">
        <v>1286</v>
      </c>
      <c r="H36" s="56" t="s">
        <v>1287</v>
      </c>
      <c r="I36" s="43">
        <v>0.15</v>
      </c>
      <c r="J36" s="52" t="s">
        <v>1288</v>
      </c>
      <c r="K36" s="8">
        <v>1</v>
      </c>
      <c r="L36" s="50" t="s">
        <v>36</v>
      </c>
      <c r="M36" s="50" t="s">
        <v>36</v>
      </c>
      <c r="N36" s="50" t="s">
        <v>36</v>
      </c>
      <c r="O36" s="185" t="s">
        <v>36</v>
      </c>
    </row>
    <row r="37" spans="1:15" ht="90" customHeight="1" x14ac:dyDescent="0.25">
      <c r="A37" s="315" t="s">
        <v>1289</v>
      </c>
      <c r="B37" s="316">
        <v>0.15</v>
      </c>
      <c r="C37" s="315" t="s">
        <v>1290</v>
      </c>
      <c r="D37" s="315" t="s">
        <v>1291</v>
      </c>
      <c r="E37" s="387">
        <v>80</v>
      </c>
      <c r="F37" s="315" t="s">
        <v>1292</v>
      </c>
      <c r="G37" s="335" t="s">
        <v>36</v>
      </c>
      <c r="H37" s="56" t="s">
        <v>1293</v>
      </c>
      <c r="I37" s="43">
        <v>0.35</v>
      </c>
      <c r="J37" s="52" t="s">
        <v>1294</v>
      </c>
      <c r="K37" s="33">
        <v>30</v>
      </c>
      <c r="L37" s="53">
        <v>45</v>
      </c>
      <c r="M37" s="53">
        <v>50</v>
      </c>
      <c r="N37" s="33">
        <v>77</v>
      </c>
      <c r="O37" s="325">
        <f>[1]DRRHH!$K$48</f>
        <v>0</v>
      </c>
    </row>
    <row r="38" spans="1:15" ht="135" customHeight="1" x14ac:dyDescent="0.25">
      <c r="A38" s="315"/>
      <c r="B38" s="316"/>
      <c r="C38" s="315"/>
      <c r="D38" s="315"/>
      <c r="E38" s="387"/>
      <c r="F38" s="315"/>
      <c r="G38" s="335"/>
      <c r="H38" s="56" t="s">
        <v>1295</v>
      </c>
      <c r="I38" s="43">
        <v>0.45</v>
      </c>
      <c r="J38" s="52" t="s">
        <v>1296</v>
      </c>
      <c r="K38" s="33">
        <v>30</v>
      </c>
      <c r="L38" s="53">
        <v>45</v>
      </c>
      <c r="M38" s="53">
        <v>50</v>
      </c>
      <c r="N38" s="33">
        <v>77</v>
      </c>
      <c r="O38" s="325"/>
    </row>
    <row r="39" spans="1:15" s="24" customFormat="1" ht="78" customHeight="1" x14ac:dyDescent="0.25">
      <c r="A39" s="315"/>
      <c r="B39" s="316"/>
      <c r="C39" s="315" t="s">
        <v>1297</v>
      </c>
      <c r="D39" s="315" t="s">
        <v>1291</v>
      </c>
      <c r="E39" s="387">
        <v>80</v>
      </c>
      <c r="F39" s="315" t="s">
        <v>1298</v>
      </c>
      <c r="G39" s="335"/>
      <c r="H39" s="56" t="s">
        <v>1299</v>
      </c>
      <c r="I39" s="43">
        <v>0.2</v>
      </c>
      <c r="J39" s="52" t="s">
        <v>1300</v>
      </c>
      <c r="K39" s="33">
        <v>3</v>
      </c>
      <c r="L39" s="33">
        <v>3</v>
      </c>
      <c r="M39" s="50">
        <v>3</v>
      </c>
      <c r="N39" s="28">
        <v>3</v>
      </c>
      <c r="O39" s="325"/>
    </row>
    <row r="40" spans="1:15" s="24" customFormat="1" ht="15" x14ac:dyDescent="0.25">
      <c r="B40" s="71"/>
      <c r="E40" s="71"/>
      <c r="I40" s="71"/>
      <c r="K40" s="71"/>
      <c r="L40" s="71"/>
      <c r="M40" s="71"/>
      <c r="N40" s="71"/>
      <c r="O40" s="223"/>
    </row>
    <row r="41" spans="1:15" s="24" customFormat="1" ht="15" x14ac:dyDescent="0.25">
      <c r="B41" s="71"/>
      <c r="E41" s="71"/>
      <c r="I41" s="71"/>
      <c r="K41" s="71"/>
      <c r="L41" s="71"/>
      <c r="M41" s="71"/>
      <c r="N41" s="71"/>
      <c r="O41" s="223"/>
    </row>
    <row r="42" spans="1:15" s="24" customFormat="1" ht="15" x14ac:dyDescent="0.25">
      <c r="B42" s="71"/>
      <c r="E42" s="71"/>
      <c r="I42" s="71"/>
      <c r="K42" s="71"/>
      <c r="L42" s="71"/>
      <c r="M42" s="71"/>
      <c r="N42" s="71"/>
      <c r="O42" s="223"/>
    </row>
    <row r="43" spans="1:15" s="24" customFormat="1" ht="15" x14ac:dyDescent="0.25">
      <c r="B43" s="71"/>
      <c r="E43" s="71"/>
      <c r="I43" s="71"/>
      <c r="K43" s="71"/>
      <c r="L43" s="71"/>
      <c r="M43" s="71"/>
      <c r="N43" s="71"/>
      <c r="O43" s="223"/>
    </row>
    <row r="44" spans="1:15" s="24" customFormat="1" ht="15" x14ac:dyDescent="0.25">
      <c r="B44" s="71"/>
      <c r="E44" s="71"/>
      <c r="I44" s="71"/>
      <c r="K44" s="71"/>
      <c r="L44" s="71"/>
      <c r="M44" s="71"/>
      <c r="N44" s="71"/>
      <c r="O44" s="223"/>
    </row>
    <row r="45" spans="1:15" s="24" customFormat="1" ht="15" x14ac:dyDescent="0.25">
      <c r="B45" s="71"/>
      <c r="E45" s="71"/>
      <c r="I45" s="71"/>
      <c r="K45" s="71"/>
      <c r="L45" s="71"/>
      <c r="M45" s="71"/>
      <c r="N45" s="71"/>
      <c r="O45" s="223"/>
    </row>
    <row r="46" spans="1:15" s="24" customFormat="1" ht="15" x14ac:dyDescent="0.25">
      <c r="B46" s="71"/>
      <c r="E46" s="71"/>
      <c r="I46" s="71"/>
      <c r="K46" s="71"/>
      <c r="L46" s="71"/>
      <c r="M46" s="71"/>
      <c r="N46" s="71"/>
      <c r="O46" s="223"/>
    </row>
    <row r="47" spans="1:15" s="24" customFormat="1" ht="15" x14ac:dyDescent="0.25">
      <c r="B47" s="71"/>
      <c r="E47" s="71"/>
      <c r="I47" s="71"/>
      <c r="K47" s="71"/>
      <c r="L47" s="71"/>
      <c r="M47" s="71"/>
      <c r="N47" s="71"/>
      <c r="O47" s="223"/>
    </row>
    <row r="48" spans="1:15" s="24" customFormat="1" ht="97.5" customHeight="1" x14ac:dyDescent="0.25">
      <c r="A48" s="361" t="s">
        <v>1301</v>
      </c>
      <c r="B48" s="374">
        <v>0.2</v>
      </c>
      <c r="C48" s="361" t="s">
        <v>1302</v>
      </c>
      <c r="D48" s="361" t="s">
        <v>1303</v>
      </c>
      <c r="E48" s="459">
        <v>80</v>
      </c>
      <c r="F48" s="361" t="s">
        <v>1304</v>
      </c>
      <c r="G48" s="361" t="s">
        <v>210</v>
      </c>
      <c r="H48" s="56" t="s">
        <v>1305</v>
      </c>
      <c r="I48" s="43">
        <v>0.2</v>
      </c>
      <c r="J48" s="52" t="s">
        <v>1306</v>
      </c>
      <c r="K48" s="8">
        <v>1</v>
      </c>
      <c r="L48" s="50" t="s">
        <v>36</v>
      </c>
      <c r="M48" s="50" t="s">
        <v>36</v>
      </c>
      <c r="N48" s="50" t="s">
        <v>36</v>
      </c>
      <c r="O48" s="400">
        <f>[1]DRRHH!$K$58</f>
        <v>0</v>
      </c>
    </row>
    <row r="49" spans="1:15" ht="60" x14ac:dyDescent="0.25">
      <c r="A49" s="362"/>
      <c r="B49" s="375"/>
      <c r="C49" s="362"/>
      <c r="D49" s="362"/>
      <c r="E49" s="460"/>
      <c r="F49" s="362"/>
      <c r="G49" s="362"/>
      <c r="H49" s="49" t="s">
        <v>1307</v>
      </c>
      <c r="I49" s="59">
        <v>0.15</v>
      </c>
      <c r="J49" s="52" t="s">
        <v>1308</v>
      </c>
      <c r="K49" s="50" t="s">
        <v>36</v>
      </c>
      <c r="L49" s="50">
        <v>1</v>
      </c>
      <c r="M49" s="50" t="s">
        <v>36</v>
      </c>
      <c r="N49" s="50" t="s">
        <v>36</v>
      </c>
      <c r="O49" s="401"/>
    </row>
    <row r="50" spans="1:15" ht="74.25" customHeight="1" x14ac:dyDescent="0.25">
      <c r="A50" s="362"/>
      <c r="B50" s="375"/>
      <c r="C50" s="362"/>
      <c r="D50" s="362"/>
      <c r="E50" s="460"/>
      <c r="F50" s="362"/>
      <c r="G50" s="362"/>
      <c r="H50" s="56" t="s">
        <v>1309</v>
      </c>
      <c r="I50" s="43">
        <v>0.05</v>
      </c>
      <c r="J50" s="52" t="s">
        <v>1310</v>
      </c>
      <c r="K50" s="50" t="s">
        <v>36</v>
      </c>
      <c r="L50" s="50">
        <v>1</v>
      </c>
      <c r="M50" s="50" t="s">
        <v>36</v>
      </c>
      <c r="N50" s="50" t="s">
        <v>36</v>
      </c>
      <c r="O50" s="401"/>
    </row>
    <row r="51" spans="1:15" ht="57" customHeight="1" x14ac:dyDescent="0.25">
      <c r="A51" s="362"/>
      <c r="B51" s="375"/>
      <c r="C51" s="362"/>
      <c r="D51" s="362"/>
      <c r="E51" s="460"/>
      <c r="F51" s="362"/>
      <c r="G51" s="362"/>
      <c r="H51" s="56" t="s">
        <v>1311</v>
      </c>
      <c r="I51" s="186">
        <v>0.15</v>
      </c>
      <c r="J51" s="154" t="s">
        <v>322</v>
      </c>
      <c r="K51" s="50"/>
      <c r="L51" s="50">
        <v>1</v>
      </c>
      <c r="M51" s="50"/>
      <c r="N51" s="50"/>
      <c r="O51" s="401"/>
    </row>
    <row r="52" spans="1:15" ht="45" x14ac:dyDescent="0.25">
      <c r="A52" s="362"/>
      <c r="B52" s="375"/>
      <c r="C52" s="362"/>
      <c r="D52" s="362"/>
      <c r="E52" s="460"/>
      <c r="F52" s="362"/>
      <c r="G52" s="362"/>
      <c r="H52" s="56" t="s">
        <v>1312</v>
      </c>
      <c r="I52" s="186">
        <v>0.1</v>
      </c>
      <c r="J52" s="154" t="s">
        <v>1313</v>
      </c>
      <c r="K52" s="50"/>
      <c r="L52" s="50"/>
      <c r="M52" s="50">
        <v>1</v>
      </c>
      <c r="N52" s="50"/>
      <c r="O52" s="401"/>
    </row>
    <row r="53" spans="1:15" ht="75.75" customHeight="1" x14ac:dyDescent="0.25">
      <c r="A53" s="362"/>
      <c r="B53" s="375"/>
      <c r="C53" s="362"/>
      <c r="D53" s="362"/>
      <c r="E53" s="460"/>
      <c r="F53" s="362"/>
      <c r="G53" s="362"/>
      <c r="H53" s="56" t="s">
        <v>1314</v>
      </c>
      <c r="I53" s="186">
        <v>0.15</v>
      </c>
      <c r="J53" s="154" t="s">
        <v>1308</v>
      </c>
      <c r="K53" s="50"/>
      <c r="L53" s="50"/>
      <c r="M53" s="50"/>
      <c r="N53" s="50">
        <v>1</v>
      </c>
      <c r="O53" s="401"/>
    </row>
    <row r="54" spans="1:15" ht="78.75" customHeight="1" x14ac:dyDescent="0.25">
      <c r="A54" s="362"/>
      <c r="B54" s="375"/>
      <c r="C54" s="362" t="s">
        <v>1315</v>
      </c>
      <c r="D54" s="362" t="s">
        <v>1303</v>
      </c>
      <c r="E54" s="460">
        <v>80</v>
      </c>
      <c r="F54" s="362" t="s">
        <v>1316</v>
      </c>
      <c r="G54" s="362" t="s">
        <v>210</v>
      </c>
      <c r="H54" s="49" t="s">
        <v>1317</v>
      </c>
      <c r="I54" s="59">
        <v>0.1</v>
      </c>
      <c r="J54" s="52" t="s">
        <v>1318</v>
      </c>
      <c r="K54" s="50" t="s">
        <v>36</v>
      </c>
      <c r="L54" s="50">
        <v>1</v>
      </c>
      <c r="M54" s="50">
        <v>1</v>
      </c>
      <c r="N54" s="50">
        <v>1</v>
      </c>
      <c r="O54" s="401" t="s">
        <v>36</v>
      </c>
    </row>
    <row r="55" spans="1:15" ht="75" x14ac:dyDescent="0.25">
      <c r="A55" s="333"/>
      <c r="B55" s="376"/>
      <c r="C55" s="333"/>
      <c r="D55" s="333"/>
      <c r="E55" s="334"/>
      <c r="F55" s="333"/>
      <c r="G55" s="333"/>
      <c r="H55" s="56" t="s">
        <v>1319</v>
      </c>
      <c r="I55" s="43">
        <v>0.1</v>
      </c>
      <c r="J55" s="52" t="s">
        <v>1243</v>
      </c>
      <c r="K55" s="8">
        <v>1</v>
      </c>
      <c r="L55" s="50">
        <v>1</v>
      </c>
      <c r="M55" s="62">
        <v>1</v>
      </c>
      <c r="N55" s="50">
        <v>1</v>
      </c>
      <c r="O55" s="324"/>
    </row>
    <row r="56" spans="1:15" x14ac:dyDescent="0.25">
      <c r="G56" s="1"/>
    </row>
    <row r="57" spans="1:15" ht="135.75" customHeight="1" x14ac:dyDescent="0.25">
      <c r="A57" s="56" t="s">
        <v>1320</v>
      </c>
      <c r="B57" s="43">
        <v>0.05</v>
      </c>
      <c r="C57" s="57" t="s">
        <v>1321</v>
      </c>
      <c r="D57" s="69" t="s">
        <v>1322</v>
      </c>
      <c r="E57" s="53">
        <v>90</v>
      </c>
      <c r="F57" s="56" t="s">
        <v>1323</v>
      </c>
      <c r="G57" s="56" t="s">
        <v>938</v>
      </c>
      <c r="H57" s="56" t="s">
        <v>1324</v>
      </c>
      <c r="I57" s="43">
        <v>1</v>
      </c>
      <c r="J57" s="47" t="s">
        <v>1325</v>
      </c>
      <c r="K57" s="8">
        <v>1</v>
      </c>
      <c r="L57" s="62">
        <v>1</v>
      </c>
      <c r="M57" s="62">
        <v>1</v>
      </c>
      <c r="N57" s="50">
        <v>1</v>
      </c>
      <c r="O57" s="61">
        <f>[1]DRRHH!$K$60</f>
        <v>0</v>
      </c>
    </row>
    <row r="58" spans="1:15" ht="15.75" customHeight="1" x14ac:dyDescent="0.25">
      <c r="A58" s="370"/>
      <c r="B58" s="450">
        <f>SUM(B11:B57)</f>
        <v>1.0000000000000002</v>
      </c>
      <c r="C58" s="372"/>
      <c r="D58" s="372"/>
      <c r="E58" s="372"/>
      <c r="F58" s="372"/>
      <c r="G58" s="372"/>
      <c r="H58" s="372"/>
      <c r="I58" s="450">
        <f>SUM(I11:I57)/6</f>
        <v>1</v>
      </c>
      <c r="J58" s="296" t="s">
        <v>22</v>
      </c>
      <c r="K58" s="297"/>
      <c r="L58" s="297"/>
      <c r="M58" s="297"/>
      <c r="N58" s="298"/>
      <c r="O58" s="9">
        <f>O60-O59</f>
        <v>6486435</v>
      </c>
    </row>
    <row r="59" spans="1:15" ht="15.75" customHeight="1" x14ac:dyDescent="0.25">
      <c r="A59" s="370"/>
      <c r="B59" s="477"/>
      <c r="C59" s="372"/>
      <c r="D59" s="372"/>
      <c r="E59" s="372"/>
      <c r="F59" s="372"/>
      <c r="G59" s="372"/>
      <c r="H59" s="372"/>
      <c r="I59" s="477"/>
      <c r="J59" s="296" t="s">
        <v>23</v>
      </c>
      <c r="K59" s="297"/>
      <c r="L59" s="297"/>
      <c r="M59" s="297"/>
      <c r="N59" s="298"/>
      <c r="O59" s="9">
        <f>[1]DRRHH!$L$61</f>
        <v>0</v>
      </c>
    </row>
    <row r="60" spans="1:15" x14ac:dyDescent="0.25">
      <c r="A60" s="299" t="s">
        <v>24</v>
      </c>
      <c r="B60" s="300"/>
      <c r="C60" s="300"/>
      <c r="D60" s="300"/>
      <c r="E60" s="300"/>
      <c r="F60" s="300"/>
      <c r="G60" s="300"/>
      <c r="H60" s="300"/>
      <c r="I60" s="300"/>
      <c r="J60" s="300"/>
      <c r="K60" s="300"/>
      <c r="L60" s="300"/>
      <c r="M60" s="300"/>
      <c r="N60" s="301"/>
      <c r="O60" s="10">
        <f>[1]DRRHH!$K$61</f>
        <v>6486435</v>
      </c>
    </row>
    <row r="61" spans="1:15" x14ac:dyDescent="0.25">
      <c r="A61" s="11"/>
      <c r="B61" s="45"/>
      <c r="C61" s="11"/>
      <c r="D61" s="11"/>
      <c r="E61" s="45"/>
      <c r="F61" s="45"/>
      <c r="G61" s="45"/>
      <c r="H61" s="11"/>
      <c r="I61" s="45"/>
      <c r="J61" s="45"/>
      <c r="K61" s="304" t="s">
        <v>15</v>
      </c>
      <c r="L61" s="304"/>
      <c r="M61" s="304"/>
      <c r="N61" s="304"/>
      <c r="O61" s="74">
        <v>52</v>
      </c>
    </row>
    <row r="62" spans="1:15" x14ac:dyDescent="0.25">
      <c r="N62" s="81"/>
      <c r="O62" s="1"/>
    </row>
    <row r="63" spans="1:15" ht="15.75" customHeight="1" x14ac:dyDescent="0.25">
      <c r="K63" s="288" t="s">
        <v>16</v>
      </c>
      <c r="L63" s="288"/>
      <c r="M63" s="288"/>
      <c r="N63" s="288"/>
      <c r="O63" s="288"/>
    </row>
    <row r="64" spans="1:15" ht="15" x14ac:dyDescent="0.25">
      <c r="K64" s="289"/>
      <c r="L64" s="289"/>
      <c r="M64" s="289"/>
      <c r="N64" s="289"/>
      <c r="O64" s="289"/>
    </row>
    <row r="65" spans="1:15" ht="15" x14ac:dyDescent="0.25">
      <c r="F65" s="39"/>
      <c r="G65" s="39"/>
      <c r="H65" s="39"/>
      <c r="I65" s="39"/>
      <c r="K65" s="289"/>
      <c r="L65" s="289"/>
      <c r="M65" s="289"/>
      <c r="N65" s="289"/>
      <c r="O65" s="289"/>
    </row>
    <row r="66" spans="1:15" ht="15" x14ac:dyDescent="0.25">
      <c r="F66" s="285" t="s">
        <v>1326</v>
      </c>
      <c r="G66" s="285"/>
      <c r="H66" s="285"/>
      <c r="I66" s="285"/>
      <c r="K66" s="289"/>
      <c r="L66" s="289"/>
      <c r="M66" s="289"/>
      <c r="N66" s="289"/>
      <c r="O66" s="289"/>
    </row>
    <row r="67" spans="1:15" ht="15" x14ac:dyDescent="0.25">
      <c r="F67" s="286" t="s">
        <v>1327</v>
      </c>
      <c r="G67" s="286"/>
      <c r="H67" s="286"/>
      <c r="I67" s="286"/>
      <c r="K67" s="289"/>
      <c r="L67" s="289"/>
      <c r="M67" s="289"/>
      <c r="N67" s="289"/>
      <c r="O67" s="289"/>
    </row>
    <row r="68" spans="1:15" ht="15" x14ac:dyDescent="0.25">
      <c r="J68" s="66"/>
      <c r="K68" s="289"/>
      <c r="L68" s="289"/>
      <c r="M68" s="289"/>
      <c r="N68" s="289"/>
      <c r="O68" s="289"/>
    </row>
    <row r="69" spans="1:15" ht="15" x14ac:dyDescent="0.25">
      <c r="A69" s="303"/>
      <c r="B69" s="303"/>
      <c r="C69" s="303"/>
      <c r="D69" s="303"/>
      <c r="E69" s="66"/>
      <c r="J69" s="97"/>
      <c r="K69" s="290"/>
      <c r="L69" s="290"/>
      <c r="M69" s="290"/>
      <c r="N69" s="290"/>
      <c r="O69" s="290"/>
    </row>
    <row r="70" spans="1:15" ht="15.75" customHeight="1" x14ac:dyDescent="0.25">
      <c r="A70" s="285" t="s">
        <v>1328</v>
      </c>
      <c r="B70" s="285"/>
      <c r="C70" s="285"/>
      <c r="D70" s="285"/>
      <c r="E70" s="66"/>
      <c r="J70" s="97"/>
      <c r="K70" s="291" t="s">
        <v>17</v>
      </c>
      <c r="L70" s="291"/>
      <c r="M70" s="291"/>
      <c r="N70" s="291"/>
      <c r="O70" s="291"/>
    </row>
    <row r="71" spans="1:15" ht="15.75" customHeight="1" x14ac:dyDescent="0.25">
      <c r="A71" s="286" t="s">
        <v>1329</v>
      </c>
      <c r="B71" s="286"/>
      <c r="C71" s="286"/>
      <c r="D71" s="286"/>
      <c r="E71" s="66"/>
      <c r="F71" s="39"/>
      <c r="G71" s="39"/>
      <c r="H71" s="39"/>
      <c r="I71" s="39"/>
      <c r="J71" s="97"/>
      <c r="K71" s="292" t="s">
        <v>18</v>
      </c>
      <c r="L71" s="292"/>
      <c r="M71" s="292"/>
      <c r="N71" s="292"/>
      <c r="O71" s="292"/>
    </row>
    <row r="72" spans="1:15" ht="15" x14ac:dyDescent="0.2">
      <c r="A72" s="15"/>
      <c r="B72" s="16"/>
      <c r="C72" s="15"/>
      <c r="D72" s="15"/>
      <c r="E72" s="16"/>
      <c r="F72" s="285" t="s">
        <v>1330</v>
      </c>
      <c r="G72" s="285"/>
      <c r="H72" s="285"/>
      <c r="I72" s="285"/>
      <c r="J72" s="119"/>
      <c r="K72" s="289"/>
      <c r="L72" s="289"/>
      <c r="M72" s="289"/>
      <c r="N72" s="289"/>
      <c r="O72" s="289"/>
    </row>
    <row r="73" spans="1:15" ht="15" x14ac:dyDescent="0.2">
      <c r="A73" s="15"/>
      <c r="B73" s="16"/>
      <c r="C73" s="15"/>
      <c r="D73" s="15"/>
      <c r="E73" s="16"/>
      <c r="F73" s="286" t="s">
        <v>1331</v>
      </c>
      <c r="G73" s="286"/>
      <c r="H73" s="286"/>
      <c r="I73" s="286"/>
      <c r="J73" s="119"/>
      <c r="K73" s="289"/>
      <c r="L73" s="289"/>
      <c r="M73" s="289"/>
      <c r="N73" s="289"/>
      <c r="O73" s="289"/>
    </row>
    <row r="74" spans="1:15" ht="15" x14ac:dyDescent="0.2">
      <c r="A74" s="15"/>
      <c r="B74" s="16"/>
      <c r="C74" s="15"/>
      <c r="D74" s="15"/>
      <c r="E74" s="16"/>
      <c r="F74" s="15"/>
      <c r="G74" s="15"/>
      <c r="H74" s="17"/>
      <c r="I74" s="17"/>
      <c r="J74" s="119"/>
      <c r="K74" s="289"/>
      <c r="L74" s="289"/>
      <c r="M74" s="289"/>
      <c r="N74" s="289"/>
      <c r="O74" s="289"/>
    </row>
    <row r="75" spans="1:15" ht="15" x14ac:dyDescent="0.2">
      <c r="A75" s="15"/>
      <c r="B75" s="16"/>
      <c r="C75" s="15"/>
      <c r="D75" s="15"/>
      <c r="E75" s="16"/>
      <c r="F75" s="15"/>
      <c r="G75" s="15"/>
      <c r="H75" s="17"/>
      <c r="I75" s="17"/>
      <c r="J75" s="119"/>
      <c r="K75" s="289"/>
      <c r="L75" s="289"/>
      <c r="M75" s="289"/>
      <c r="N75" s="289"/>
      <c r="O75" s="289"/>
    </row>
    <row r="76" spans="1:15" ht="15" x14ac:dyDescent="0.2">
      <c r="A76" s="15"/>
      <c r="B76" s="16"/>
      <c r="C76" s="15"/>
      <c r="D76" s="15"/>
      <c r="E76" s="16"/>
      <c r="F76" s="15"/>
      <c r="G76" s="15"/>
      <c r="H76" s="17"/>
      <c r="I76" s="17"/>
      <c r="J76" s="119"/>
      <c r="K76" s="289"/>
      <c r="L76" s="289"/>
      <c r="M76" s="289"/>
      <c r="N76" s="289"/>
      <c r="O76" s="289"/>
    </row>
    <row r="77" spans="1:15" ht="15" x14ac:dyDescent="0.2">
      <c r="A77" s="303"/>
      <c r="B77" s="303"/>
      <c r="C77" s="303"/>
      <c r="D77" s="303"/>
      <c r="E77" s="16"/>
      <c r="F77" s="15"/>
      <c r="G77" s="15"/>
      <c r="H77" s="17"/>
      <c r="I77" s="17"/>
      <c r="J77" s="97"/>
      <c r="K77" s="290"/>
      <c r="L77" s="290"/>
      <c r="M77" s="290"/>
      <c r="N77" s="290"/>
      <c r="O77" s="290"/>
    </row>
    <row r="78" spans="1:15" ht="15.75" customHeight="1" x14ac:dyDescent="0.2">
      <c r="A78" s="285" t="s">
        <v>1332</v>
      </c>
      <c r="B78" s="285"/>
      <c r="C78" s="285"/>
      <c r="D78" s="285"/>
      <c r="E78" s="16"/>
      <c r="F78" s="39"/>
      <c r="G78" s="39"/>
      <c r="H78" s="39"/>
      <c r="I78" s="39"/>
      <c r="J78" s="97"/>
      <c r="K78" s="291" t="s">
        <v>19</v>
      </c>
      <c r="L78" s="291"/>
      <c r="M78" s="291"/>
      <c r="N78" s="291"/>
      <c r="O78" s="291"/>
    </row>
    <row r="79" spans="1:15" ht="15.75" customHeight="1" x14ac:dyDescent="0.2">
      <c r="A79" s="286" t="s">
        <v>1333</v>
      </c>
      <c r="B79" s="286"/>
      <c r="C79" s="286"/>
      <c r="D79" s="286"/>
      <c r="E79" s="16"/>
      <c r="F79" s="285" t="s">
        <v>1334</v>
      </c>
      <c r="G79" s="285"/>
      <c r="H79" s="285"/>
      <c r="I79" s="285"/>
      <c r="J79" s="97"/>
      <c r="K79" s="292" t="s">
        <v>20</v>
      </c>
      <c r="L79" s="292"/>
      <c r="M79" s="292"/>
      <c r="N79" s="292"/>
      <c r="O79" s="292"/>
    </row>
    <row r="80" spans="1:15" ht="15.75" customHeight="1" x14ac:dyDescent="0.25">
      <c r="F80" s="286" t="s">
        <v>1335</v>
      </c>
      <c r="G80" s="286"/>
      <c r="H80" s="286"/>
      <c r="I80" s="286"/>
      <c r="J80" s="66"/>
      <c r="N80" s="81"/>
      <c r="O80" s="1"/>
    </row>
    <row r="81" spans="6:15" x14ac:dyDescent="0.25">
      <c r="F81" s="286"/>
      <c r="G81" s="286"/>
      <c r="H81" s="286"/>
      <c r="I81" s="286"/>
      <c r="J81" s="66"/>
      <c r="N81" s="81"/>
      <c r="O81" s="1"/>
    </row>
  </sheetData>
  <sheetProtection selectLockedCells="1"/>
  <mergeCells count="97">
    <mergeCell ref="F80:I81"/>
    <mergeCell ref="A70:D70"/>
    <mergeCell ref="K70:O70"/>
    <mergeCell ref="A71:D71"/>
    <mergeCell ref="K71:O71"/>
    <mergeCell ref="F72:I72"/>
    <mergeCell ref="K72:O77"/>
    <mergeCell ref="F73:I73"/>
    <mergeCell ref="A77:D77"/>
    <mergeCell ref="A78:D78"/>
    <mergeCell ref="K78:O78"/>
    <mergeCell ref="A79:D79"/>
    <mergeCell ref="F79:I79"/>
    <mergeCell ref="K79:O79"/>
    <mergeCell ref="A60:N60"/>
    <mergeCell ref="K61:N61"/>
    <mergeCell ref="K63:O63"/>
    <mergeCell ref="K64:O69"/>
    <mergeCell ref="F66:I66"/>
    <mergeCell ref="F67:I67"/>
    <mergeCell ref="A69:D69"/>
    <mergeCell ref="A58:A59"/>
    <mergeCell ref="B58:B59"/>
    <mergeCell ref="C58:H59"/>
    <mergeCell ref="I58:I59"/>
    <mergeCell ref="J58:N58"/>
    <mergeCell ref="J59:N59"/>
    <mergeCell ref="G37:G39"/>
    <mergeCell ref="O37:O39"/>
    <mergeCell ref="A48:A55"/>
    <mergeCell ref="B48:B55"/>
    <mergeCell ref="C48:C55"/>
    <mergeCell ref="D48:D55"/>
    <mergeCell ref="E48:E55"/>
    <mergeCell ref="F48:F55"/>
    <mergeCell ref="G48:G55"/>
    <mergeCell ref="O48:O55"/>
    <mergeCell ref="A37:A39"/>
    <mergeCell ref="B37:B39"/>
    <mergeCell ref="C37:C39"/>
    <mergeCell ref="D37:D39"/>
    <mergeCell ref="E37:E39"/>
    <mergeCell ref="F37:F39"/>
    <mergeCell ref="G26:G28"/>
    <mergeCell ref="O26:O28"/>
    <mergeCell ref="A29:A31"/>
    <mergeCell ref="B29:B31"/>
    <mergeCell ref="C29:C31"/>
    <mergeCell ref="D29:D31"/>
    <mergeCell ref="E29:E31"/>
    <mergeCell ref="F29:F31"/>
    <mergeCell ref="G29:G31"/>
    <mergeCell ref="O29:O31"/>
    <mergeCell ref="A26:A28"/>
    <mergeCell ref="B26:B28"/>
    <mergeCell ref="C26:C28"/>
    <mergeCell ref="D26:D28"/>
    <mergeCell ref="E26:E28"/>
    <mergeCell ref="F26:F28"/>
    <mergeCell ref="G11:G17"/>
    <mergeCell ref="O11:O17"/>
    <mergeCell ref="A19:A24"/>
    <mergeCell ref="B19:B24"/>
    <mergeCell ref="C19:C24"/>
    <mergeCell ref="D19:D24"/>
    <mergeCell ref="E19:E24"/>
    <mergeCell ref="F19:F24"/>
    <mergeCell ref="G19:G24"/>
    <mergeCell ref="O19:O24"/>
    <mergeCell ref="A11:A17"/>
    <mergeCell ref="B11:B17"/>
    <mergeCell ref="C11:C17"/>
    <mergeCell ref="D11:D17"/>
    <mergeCell ref="E11:E17"/>
    <mergeCell ref="F11:F17"/>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&amp;K000000 |  &amp;K08-0246</oddFooter>
  </headerFooter>
  <legacy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16" zoomScale="95" zoomScaleNormal="95" workbookViewId="0">
      <selection activeCell="O21" sqref="O21"/>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108"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1225</v>
      </c>
      <c r="B4" s="344"/>
      <c r="C4" s="344"/>
      <c r="D4" s="344"/>
      <c r="E4" s="344"/>
      <c r="F4" s="344"/>
      <c r="G4" s="344"/>
      <c r="H4" s="344"/>
      <c r="I4" s="344"/>
      <c r="J4" s="344"/>
      <c r="K4" s="344"/>
      <c r="L4" s="344"/>
      <c r="M4" s="344"/>
      <c r="N4" s="344"/>
      <c r="O4" s="344"/>
    </row>
    <row r="5" spans="1:15" ht="16.5" customHeight="1" x14ac:dyDescent="0.25">
      <c r="A5" s="345" t="s">
        <v>1226</v>
      </c>
      <c r="B5" s="345"/>
      <c r="C5" s="345"/>
      <c r="D5" s="345"/>
      <c r="E5" s="345"/>
      <c r="F5" s="345"/>
      <c r="G5" s="345"/>
      <c r="H5" s="345"/>
      <c r="I5" s="345"/>
      <c r="J5" s="345"/>
      <c r="K5" s="345"/>
      <c r="L5" s="345"/>
      <c r="M5" s="345"/>
      <c r="N5" s="345"/>
      <c r="O5" s="345"/>
    </row>
    <row r="6" spans="1:15" ht="30" customHeight="1" x14ac:dyDescent="0.25">
      <c r="A6" s="344" t="s">
        <v>1227</v>
      </c>
      <c r="B6" s="344"/>
      <c r="C6" s="344"/>
      <c r="D6" s="344"/>
      <c r="E6" s="344"/>
      <c r="F6" s="344"/>
      <c r="G6" s="344"/>
      <c r="H6" s="344"/>
      <c r="I6" s="344"/>
      <c r="J6" s="344"/>
      <c r="K6" s="344"/>
      <c r="L6" s="344"/>
      <c r="M6" s="344"/>
      <c r="N6" s="344"/>
      <c r="O6" s="344"/>
    </row>
    <row r="7" spans="1:15" ht="30" customHeight="1" x14ac:dyDescent="0.25">
      <c r="A7" s="482" t="s">
        <v>1228</v>
      </c>
      <c r="B7" s="482"/>
      <c r="C7" s="482"/>
      <c r="D7" s="482"/>
      <c r="E7" s="482"/>
      <c r="F7" s="482"/>
      <c r="G7" s="482"/>
      <c r="H7" s="482"/>
      <c r="I7" s="482"/>
      <c r="J7" s="482"/>
      <c r="K7" s="482"/>
      <c r="L7" s="482"/>
      <c r="M7" s="482"/>
      <c r="N7" s="482"/>
      <c r="O7" s="482"/>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123" customHeight="1" x14ac:dyDescent="0.25">
      <c r="A11" s="320" t="s">
        <v>1336</v>
      </c>
      <c r="B11" s="355">
        <v>0.5</v>
      </c>
      <c r="C11" s="327" t="s">
        <v>1337</v>
      </c>
      <c r="D11" s="356" t="s">
        <v>1338</v>
      </c>
      <c r="E11" s="318">
        <v>4</v>
      </c>
      <c r="F11" s="320" t="s">
        <v>1339</v>
      </c>
      <c r="G11" s="486" t="s">
        <v>36</v>
      </c>
      <c r="H11" s="37" t="s">
        <v>1340</v>
      </c>
      <c r="I11" s="41">
        <v>0.3</v>
      </c>
      <c r="J11" s="63" t="s">
        <v>1341</v>
      </c>
      <c r="K11" s="8">
        <v>1</v>
      </c>
      <c r="L11" s="62">
        <v>1</v>
      </c>
      <c r="M11" s="62">
        <v>1</v>
      </c>
      <c r="N11" s="62">
        <v>1</v>
      </c>
      <c r="O11" s="402">
        <f>[1]DC!$K$10</f>
        <v>200000</v>
      </c>
    </row>
    <row r="12" spans="1:15" ht="123" customHeight="1" x14ac:dyDescent="0.25">
      <c r="A12" s="320"/>
      <c r="B12" s="355"/>
      <c r="C12" s="327"/>
      <c r="D12" s="356"/>
      <c r="E12" s="318"/>
      <c r="F12" s="320"/>
      <c r="G12" s="488"/>
      <c r="H12" s="37" t="s">
        <v>1342</v>
      </c>
      <c r="I12" s="41">
        <v>0.7</v>
      </c>
      <c r="J12" s="63" t="s">
        <v>1343</v>
      </c>
      <c r="K12" s="8">
        <v>1</v>
      </c>
      <c r="L12" s="62">
        <v>1</v>
      </c>
      <c r="M12" s="62">
        <v>1</v>
      </c>
      <c r="N12" s="62">
        <v>1</v>
      </c>
      <c r="O12" s="402"/>
    </row>
    <row r="13" spans="1:15" ht="272.25" customHeight="1" x14ac:dyDescent="0.25">
      <c r="A13" s="47" t="s">
        <v>1344</v>
      </c>
      <c r="B13" s="58">
        <v>0.25</v>
      </c>
      <c r="C13" s="47" t="s">
        <v>1345</v>
      </c>
      <c r="D13" s="49" t="s">
        <v>1346</v>
      </c>
      <c r="E13" s="43">
        <v>1</v>
      </c>
      <c r="F13" s="49" t="s">
        <v>1339</v>
      </c>
      <c r="G13" s="60" t="s">
        <v>36</v>
      </c>
      <c r="H13" s="49" t="s">
        <v>1347</v>
      </c>
      <c r="I13" s="59">
        <v>1</v>
      </c>
      <c r="J13" s="56" t="s">
        <v>1348</v>
      </c>
      <c r="K13" s="58">
        <v>0.25</v>
      </c>
      <c r="L13" s="58">
        <v>0.25</v>
      </c>
      <c r="M13" s="58">
        <v>0.25</v>
      </c>
      <c r="N13" s="58">
        <v>0.25</v>
      </c>
      <c r="O13" s="225">
        <f>[1]DC!$K$15</f>
        <v>46400</v>
      </c>
    </row>
    <row r="14" spans="1:15" s="24" customFormat="1" ht="15.75" customHeight="1" x14ac:dyDescent="0.25">
      <c r="B14" s="71"/>
      <c r="I14" s="71"/>
      <c r="O14" s="223"/>
    </row>
    <row r="15" spans="1:15" s="24" customFormat="1" ht="15.75" customHeight="1" x14ac:dyDescent="0.25">
      <c r="B15" s="71"/>
      <c r="I15" s="71"/>
      <c r="O15" s="223"/>
    </row>
    <row r="16" spans="1:15" s="24" customFormat="1" ht="15.75" customHeight="1" x14ac:dyDescent="0.25">
      <c r="B16" s="71"/>
      <c r="I16" s="71"/>
      <c r="O16" s="223"/>
    </row>
    <row r="17" spans="1:15" s="24" customFormat="1" ht="15.75" customHeight="1" x14ac:dyDescent="0.25">
      <c r="B17" s="71"/>
      <c r="I17" s="71"/>
      <c r="O17" s="223"/>
    </row>
    <row r="18" spans="1:15" ht="140.25" customHeight="1" x14ac:dyDescent="0.25">
      <c r="A18" s="47" t="s">
        <v>1349</v>
      </c>
      <c r="B18" s="58">
        <v>0.25</v>
      </c>
      <c r="C18" s="56" t="s">
        <v>1350</v>
      </c>
      <c r="D18" s="49" t="s">
        <v>1351</v>
      </c>
      <c r="E18" s="53">
        <v>4</v>
      </c>
      <c r="F18" s="49" t="s">
        <v>1339</v>
      </c>
      <c r="G18" s="60" t="s">
        <v>36</v>
      </c>
      <c r="H18" s="49" t="s">
        <v>1352</v>
      </c>
      <c r="I18" s="59">
        <v>1</v>
      </c>
      <c r="J18" s="52" t="s">
        <v>1353</v>
      </c>
      <c r="K18" s="8">
        <v>1</v>
      </c>
      <c r="L18" s="62">
        <v>1</v>
      </c>
      <c r="M18" s="62">
        <v>1</v>
      </c>
      <c r="N18" s="62">
        <v>1</v>
      </c>
      <c r="O18" s="225">
        <f>[1]DC!$K$17</f>
        <v>4000</v>
      </c>
    </row>
    <row r="19" spans="1:15" ht="15.75" customHeight="1" x14ac:dyDescent="0.25">
      <c r="A19" s="335"/>
      <c r="B19" s="371">
        <f>SUM(B11:B18)</f>
        <v>1</v>
      </c>
      <c r="C19" s="372"/>
      <c r="D19" s="372"/>
      <c r="E19" s="372"/>
      <c r="F19" s="372"/>
      <c r="G19" s="372"/>
      <c r="H19" s="372"/>
      <c r="I19" s="450">
        <f>SUM(I11:I18)/3</f>
        <v>1</v>
      </c>
      <c r="J19" s="296" t="s">
        <v>22</v>
      </c>
      <c r="K19" s="297"/>
      <c r="L19" s="297"/>
      <c r="M19" s="297"/>
      <c r="N19" s="298"/>
      <c r="O19" s="9">
        <f>O21-O20</f>
        <v>250400</v>
      </c>
    </row>
    <row r="20" spans="1:15" ht="15.75" customHeight="1" x14ac:dyDescent="0.25">
      <c r="A20" s="335"/>
      <c r="B20" s="372"/>
      <c r="C20" s="372"/>
      <c r="D20" s="372"/>
      <c r="E20" s="372"/>
      <c r="F20" s="372"/>
      <c r="G20" s="372"/>
      <c r="H20" s="372"/>
      <c r="I20" s="451"/>
      <c r="J20" s="296" t="s">
        <v>23</v>
      </c>
      <c r="K20" s="297"/>
      <c r="L20" s="297"/>
      <c r="M20" s="297"/>
      <c r="N20" s="298"/>
      <c r="O20" s="9">
        <f>[1]DC!$L$18</f>
        <v>0</v>
      </c>
    </row>
    <row r="21" spans="1:15" x14ac:dyDescent="0.25">
      <c r="A21" s="299" t="s">
        <v>24</v>
      </c>
      <c r="B21" s="300"/>
      <c r="C21" s="300"/>
      <c r="D21" s="300"/>
      <c r="E21" s="300"/>
      <c r="F21" s="300"/>
      <c r="G21" s="300"/>
      <c r="H21" s="300"/>
      <c r="I21" s="300"/>
      <c r="J21" s="300"/>
      <c r="K21" s="300"/>
      <c r="L21" s="300"/>
      <c r="M21" s="300"/>
      <c r="N21" s="301"/>
      <c r="O21" s="10">
        <f>[1]DC!$K$18</f>
        <v>250400</v>
      </c>
    </row>
    <row r="22" spans="1:15" x14ac:dyDescent="0.25">
      <c r="A22" s="11"/>
      <c r="B22" s="45"/>
      <c r="C22" s="11"/>
      <c r="D22" s="11"/>
      <c r="E22" s="45"/>
      <c r="F22" s="45"/>
      <c r="G22" s="45"/>
      <c r="H22" s="11"/>
      <c r="I22" s="45"/>
      <c r="J22" s="45"/>
      <c r="K22" s="304" t="s">
        <v>15</v>
      </c>
      <c r="L22" s="304"/>
      <c r="M22" s="304"/>
      <c r="N22" s="304"/>
      <c r="O22" s="102">
        <v>52</v>
      </c>
    </row>
    <row r="24" spans="1:15" ht="15.75" customHeight="1" x14ac:dyDescent="0.25">
      <c r="K24" s="288" t="s">
        <v>16</v>
      </c>
      <c r="L24" s="288"/>
      <c r="M24" s="288"/>
      <c r="N24" s="288"/>
      <c r="O24" s="288"/>
    </row>
    <row r="25" spans="1:15" ht="15" x14ac:dyDescent="0.25">
      <c r="K25" s="289"/>
      <c r="L25" s="289"/>
      <c r="M25" s="289"/>
      <c r="N25" s="289"/>
      <c r="O25" s="289"/>
    </row>
    <row r="26" spans="1:15" ht="15" x14ac:dyDescent="0.25">
      <c r="K26" s="289"/>
      <c r="L26" s="289"/>
      <c r="M26" s="289"/>
      <c r="N26" s="289"/>
      <c r="O26" s="289"/>
    </row>
    <row r="27" spans="1:15" ht="15" x14ac:dyDescent="0.25">
      <c r="K27" s="289"/>
      <c r="L27" s="289"/>
      <c r="M27" s="289"/>
      <c r="N27" s="289"/>
      <c r="O27" s="289"/>
    </row>
    <row r="28" spans="1:15" ht="15" x14ac:dyDescent="0.25">
      <c r="K28" s="289"/>
      <c r="L28" s="289"/>
      <c r="M28" s="289"/>
      <c r="N28" s="289"/>
      <c r="O28" s="289"/>
    </row>
    <row r="29" spans="1:15" ht="15" x14ac:dyDescent="0.25">
      <c r="K29" s="289"/>
      <c r="L29" s="289"/>
      <c r="M29" s="289"/>
      <c r="N29" s="289"/>
      <c r="O29" s="289"/>
    </row>
    <row r="30" spans="1:15" ht="15" x14ac:dyDescent="0.25">
      <c r="K30" s="289"/>
      <c r="L30" s="289"/>
      <c r="M30" s="289"/>
      <c r="N30" s="289"/>
      <c r="O30" s="289"/>
    </row>
    <row r="31" spans="1:15" ht="15" x14ac:dyDescent="0.25">
      <c r="J31" s="66"/>
      <c r="K31" s="289"/>
      <c r="L31" s="289"/>
      <c r="M31" s="289"/>
      <c r="N31" s="289"/>
      <c r="O31" s="289"/>
    </row>
    <row r="32" spans="1:15" ht="15" x14ac:dyDescent="0.25">
      <c r="A32" s="303"/>
      <c r="B32" s="303"/>
      <c r="C32" s="303"/>
      <c r="D32" s="303"/>
      <c r="E32" s="66"/>
      <c r="F32" s="438"/>
      <c r="G32" s="438"/>
      <c r="H32" s="438"/>
      <c r="I32" s="438"/>
      <c r="J32" s="97"/>
      <c r="K32" s="290"/>
      <c r="L32" s="290"/>
      <c r="M32" s="290"/>
      <c r="N32" s="290"/>
      <c r="O32" s="290"/>
    </row>
    <row r="33" spans="1:15" ht="15.75" customHeight="1" x14ac:dyDescent="0.25">
      <c r="A33" s="285" t="s">
        <v>1354</v>
      </c>
      <c r="B33" s="285"/>
      <c r="C33" s="285"/>
      <c r="D33" s="285"/>
      <c r="E33" s="66"/>
      <c r="F33" s="285" t="s">
        <v>1355</v>
      </c>
      <c r="G33" s="285"/>
      <c r="H33" s="285"/>
      <c r="I33" s="285"/>
      <c r="J33" s="97"/>
      <c r="K33" s="291" t="s">
        <v>17</v>
      </c>
      <c r="L33" s="291"/>
      <c r="M33" s="291"/>
      <c r="N33" s="291"/>
      <c r="O33" s="291"/>
    </row>
    <row r="34" spans="1:15" ht="15.75" customHeight="1" x14ac:dyDescent="0.25">
      <c r="A34" s="286" t="s">
        <v>1356</v>
      </c>
      <c r="B34" s="286"/>
      <c r="C34" s="286"/>
      <c r="D34" s="286"/>
      <c r="E34" s="66"/>
      <c r="F34" s="286" t="s">
        <v>1357</v>
      </c>
      <c r="G34" s="286"/>
      <c r="H34" s="286"/>
      <c r="I34" s="286"/>
      <c r="J34" s="97"/>
      <c r="K34" s="292" t="s">
        <v>18</v>
      </c>
      <c r="L34" s="292"/>
      <c r="M34" s="292"/>
      <c r="N34" s="292"/>
      <c r="O34" s="292"/>
    </row>
    <row r="35" spans="1:15" ht="15" x14ac:dyDescent="0.2">
      <c r="A35" s="15"/>
      <c r="B35" s="16"/>
      <c r="C35" s="15"/>
      <c r="D35" s="15"/>
      <c r="E35" s="16"/>
      <c r="F35" s="15"/>
      <c r="G35" s="15"/>
      <c r="H35" s="17"/>
      <c r="I35" s="17"/>
      <c r="J35" s="119"/>
      <c r="K35" s="340"/>
      <c r="L35" s="340"/>
      <c r="M35" s="340"/>
      <c r="N35" s="340"/>
      <c r="O35" s="340"/>
    </row>
    <row r="36" spans="1:15" ht="15" x14ac:dyDescent="0.2">
      <c r="A36" s="15"/>
      <c r="B36" s="16"/>
      <c r="C36" s="15"/>
      <c r="D36" s="15"/>
      <c r="E36" s="16"/>
      <c r="F36" s="15"/>
      <c r="G36" s="15"/>
      <c r="H36" s="17"/>
      <c r="I36" s="17"/>
      <c r="J36" s="119"/>
      <c r="K36" s="340"/>
      <c r="L36" s="340"/>
      <c r="M36" s="340"/>
      <c r="N36" s="340"/>
      <c r="O36" s="340"/>
    </row>
    <row r="37" spans="1:15" ht="15" x14ac:dyDescent="0.2">
      <c r="A37" s="15"/>
      <c r="B37" s="16"/>
      <c r="C37" s="15"/>
      <c r="D37" s="15"/>
      <c r="E37" s="16"/>
      <c r="F37" s="15"/>
      <c r="G37" s="15"/>
      <c r="H37" s="17"/>
      <c r="I37" s="17"/>
      <c r="J37" s="119"/>
      <c r="K37" s="340"/>
      <c r="L37" s="340"/>
      <c r="M37" s="340"/>
      <c r="N37" s="340"/>
      <c r="O37" s="340"/>
    </row>
    <row r="38" spans="1:15" ht="15" x14ac:dyDescent="0.2">
      <c r="A38" s="15"/>
      <c r="B38" s="16"/>
      <c r="C38" s="15"/>
      <c r="D38" s="15"/>
      <c r="E38" s="16"/>
      <c r="F38" s="15"/>
      <c r="G38" s="15"/>
      <c r="H38" s="17"/>
      <c r="I38" s="17"/>
      <c r="J38" s="119"/>
      <c r="K38" s="340"/>
      <c r="L38" s="340"/>
      <c r="M38" s="340"/>
      <c r="N38" s="340"/>
      <c r="O38" s="340"/>
    </row>
    <row r="39" spans="1:15" ht="15" x14ac:dyDescent="0.2">
      <c r="A39" s="15"/>
      <c r="B39" s="16"/>
      <c r="C39" s="15"/>
      <c r="D39" s="15"/>
      <c r="E39" s="16"/>
      <c r="F39" s="15"/>
      <c r="G39" s="15"/>
      <c r="H39" s="17"/>
      <c r="I39" s="17"/>
      <c r="J39" s="78"/>
      <c r="K39" s="340"/>
      <c r="L39" s="340"/>
      <c r="M39" s="340"/>
      <c r="N39" s="340"/>
      <c r="O39" s="340"/>
    </row>
    <row r="40" spans="1:15" ht="15" x14ac:dyDescent="0.2">
      <c r="A40" s="15"/>
      <c r="B40" s="16"/>
      <c r="C40" s="15"/>
      <c r="D40" s="15"/>
      <c r="E40" s="16"/>
      <c r="F40" s="15"/>
      <c r="G40" s="15"/>
      <c r="H40" s="17"/>
      <c r="I40" s="17"/>
      <c r="J40" s="78"/>
      <c r="K40" s="340"/>
      <c r="L40" s="340"/>
      <c r="M40" s="340"/>
      <c r="N40" s="340"/>
      <c r="O40" s="340"/>
    </row>
    <row r="41" spans="1:15" ht="15" x14ac:dyDescent="0.2">
      <c r="A41" s="15"/>
      <c r="B41" s="16"/>
      <c r="C41" s="15"/>
      <c r="D41" s="15"/>
      <c r="E41" s="16"/>
      <c r="F41" s="15"/>
      <c r="G41" s="15"/>
      <c r="H41" s="17"/>
      <c r="I41" s="17"/>
      <c r="J41" s="78"/>
      <c r="K41" s="340"/>
      <c r="L41" s="340"/>
      <c r="M41" s="340"/>
      <c r="N41" s="340"/>
      <c r="O41" s="340"/>
    </row>
    <row r="42" spans="1:15" ht="15" x14ac:dyDescent="0.2">
      <c r="A42" s="303"/>
      <c r="B42" s="303"/>
      <c r="C42" s="303"/>
      <c r="D42" s="303"/>
      <c r="E42" s="16"/>
      <c r="F42" s="286"/>
      <c r="G42" s="286"/>
      <c r="H42" s="286"/>
      <c r="I42" s="286"/>
      <c r="J42" s="286"/>
      <c r="K42" s="341"/>
      <c r="L42" s="341"/>
      <c r="M42" s="341"/>
      <c r="N42" s="341"/>
      <c r="O42" s="341"/>
    </row>
    <row r="43" spans="1:15" ht="15.75" customHeight="1" x14ac:dyDescent="0.2">
      <c r="A43" s="285" t="s">
        <v>1358</v>
      </c>
      <c r="B43" s="285"/>
      <c r="C43" s="285"/>
      <c r="D43" s="285"/>
      <c r="E43" s="16"/>
      <c r="F43" s="286"/>
      <c r="G43" s="286"/>
      <c r="H43" s="286"/>
      <c r="I43" s="286"/>
      <c r="J43" s="286"/>
      <c r="K43" s="292" t="s">
        <v>19</v>
      </c>
      <c r="L43" s="292"/>
      <c r="M43" s="292"/>
      <c r="N43" s="292"/>
      <c r="O43" s="292"/>
    </row>
    <row r="44" spans="1:15" ht="15.75" customHeight="1" x14ac:dyDescent="0.2">
      <c r="A44" s="286" t="s">
        <v>1359</v>
      </c>
      <c r="B44" s="286"/>
      <c r="C44" s="286"/>
      <c r="D44" s="286"/>
      <c r="E44" s="16"/>
      <c r="F44" s="286"/>
      <c r="G44" s="286"/>
      <c r="H44" s="286"/>
      <c r="I44" s="286"/>
      <c r="J44" s="286"/>
      <c r="K44" s="292" t="s">
        <v>20</v>
      </c>
      <c r="L44" s="292"/>
      <c r="M44" s="292"/>
      <c r="N44" s="292"/>
      <c r="O44" s="292"/>
    </row>
  </sheetData>
  <sheetProtection selectLockedCells="1"/>
  <mergeCells count="57">
    <mergeCell ref="A44:D44"/>
    <mergeCell ref="F44:J44"/>
    <mergeCell ref="K44:O44"/>
    <mergeCell ref="K35:O42"/>
    <mergeCell ref="A42:D42"/>
    <mergeCell ref="F42:J42"/>
    <mergeCell ref="A43:D43"/>
    <mergeCell ref="F43:J43"/>
    <mergeCell ref="K43:O43"/>
    <mergeCell ref="A33:D33"/>
    <mergeCell ref="F33:I33"/>
    <mergeCell ref="K33:O33"/>
    <mergeCell ref="A34:D34"/>
    <mergeCell ref="F34:I34"/>
    <mergeCell ref="K34:O34"/>
    <mergeCell ref="A21:N21"/>
    <mergeCell ref="K22:N22"/>
    <mergeCell ref="K24:O24"/>
    <mergeCell ref="K25:O32"/>
    <mergeCell ref="A32:D32"/>
    <mergeCell ref="F32:I32"/>
    <mergeCell ref="G11:G12"/>
    <mergeCell ref="O11:O12"/>
    <mergeCell ref="A19:A20"/>
    <mergeCell ref="B19:B20"/>
    <mergeCell ref="C19:H20"/>
    <mergeCell ref="I19:I20"/>
    <mergeCell ref="J19:N19"/>
    <mergeCell ref="J20:N20"/>
    <mergeCell ref="A11:A12"/>
    <mergeCell ref="B11:B12"/>
    <mergeCell ref="C11:C12"/>
    <mergeCell ref="D11:D12"/>
    <mergeCell ref="E11:E12"/>
    <mergeCell ref="F11:F12"/>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&amp;K08-0232</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opLeftCell="A41" zoomScale="95" zoomScaleNormal="95" workbookViewId="0">
      <selection activeCell="O49" sqref="O49"/>
    </sheetView>
  </sheetViews>
  <sheetFormatPr baseColWidth="10" defaultColWidth="24.28515625" defaultRowHeight="15.75" x14ac:dyDescent="0.25"/>
  <cols>
    <col min="1" max="1" width="15.7109375" style="1" customWidth="1"/>
    <col min="2" max="2" width="7.28515625" style="1" customWidth="1"/>
    <col min="3" max="4" width="15.7109375" style="1" customWidth="1"/>
    <col min="5" max="5" width="7.28515625" style="13" customWidth="1"/>
    <col min="6" max="6" width="15.7109375" style="13" customWidth="1"/>
    <col min="7" max="7" width="15.7109375" style="1" customWidth="1"/>
    <col min="8" max="8" width="25.7109375" style="1" customWidth="1"/>
    <col min="9" max="9" width="7.28515625" style="13" customWidth="1"/>
    <col min="10" max="10" width="15.7109375" style="13" customWidth="1"/>
    <col min="11" max="14" width="7.28515625" style="13" customWidth="1"/>
    <col min="15" max="15" width="19.7109375" style="108"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1225</v>
      </c>
      <c r="B4" s="344"/>
      <c r="C4" s="344"/>
      <c r="D4" s="344"/>
      <c r="E4" s="344"/>
      <c r="F4" s="344"/>
      <c r="G4" s="344"/>
      <c r="H4" s="344"/>
      <c r="I4" s="344"/>
      <c r="J4" s="344"/>
      <c r="K4" s="344"/>
      <c r="L4" s="344"/>
      <c r="M4" s="344"/>
      <c r="N4" s="344"/>
      <c r="O4" s="344"/>
    </row>
    <row r="5" spans="1:15" ht="16.5" customHeight="1" x14ac:dyDescent="0.25">
      <c r="A5" s="345" t="s">
        <v>1226</v>
      </c>
      <c r="B5" s="345"/>
      <c r="C5" s="345"/>
      <c r="D5" s="345"/>
      <c r="E5" s="345"/>
      <c r="F5" s="345"/>
      <c r="G5" s="345"/>
      <c r="H5" s="345"/>
      <c r="I5" s="345"/>
      <c r="J5" s="345"/>
      <c r="K5" s="345"/>
      <c r="L5" s="345"/>
      <c r="M5" s="345"/>
      <c r="N5" s="345"/>
      <c r="O5" s="345"/>
    </row>
    <row r="6" spans="1:15" ht="30" customHeight="1" x14ac:dyDescent="0.25">
      <c r="A6" s="344" t="s">
        <v>1227</v>
      </c>
      <c r="B6" s="344"/>
      <c r="C6" s="344"/>
      <c r="D6" s="344"/>
      <c r="E6" s="344"/>
      <c r="F6" s="344"/>
      <c r="G6" s="344"/>
      <c r="H6" s="344"/>
      <c r="I6" s="344"/>
      <c r="J6" s="344"/>
      <c r="K6" s="344"/>
      <c r="L6" s="344"/>
      <c r="M6" s="344"/>
      <c r="N6" s="344"/>
      <c r="O6" s="344"/>
    </row>
    <row r="7" spans="1:15" ht="30" customHeight="1" x14ac:dyDescent="0.25">
      <c r="A7" s="482" t="s">
        <v>1228</v>
      </c>
      <c r="B7" s="482"/>
      <c r="C7" s="482"/>
      <c r="D7" s="482"/>
      <c r="E7" s="482"/>
      <c r="F7" s="482"/>
      <c r="G7" s="482"/>
      <c r="H7" s="482"/>
      <c r="I7" s="482"/>
      <c r="J7" s="482"/>
      <c r="K7" s="482"/>
      <c r="L7" s="482"/>
      <c r="M7" s="482"/>
      <c r="N7" s="482"/>
      <c r="O7" s="482"/>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60" customHeight="1" x14ac:dyDescent="0.25">
      <c r="A11" s="361" t="s">
        <v>1360</v>
      </c>
      <c r="B11" s="374">
        <v>0.3</v>
      </c>
      <c r="C11" s="361" t="s">
        <v>1361</v>
      </c>
      <c r="D11" s="361" t="s">
        <v>1362</v>
      </c>
      <c r="E11" s="459">
        <v>9</v>
      </c>
      <c r="F11" s="361" t="s">
        <v>1363</v>
      </c>
      <c r="G11" s="361" t="s">
        <v>1364</v>
      </c>
      <c r="H11" s="56" t="s">
        <v>1365</v>
      </c>
      <c r="I11" s="43">
        <v>0.1</v>
      </c>
      <c r="J11" s="52" t="s">
        <v>1366</v>
      </c>
      <c r="K11" s="8">
        <v>1</v>
      </c>
      <c r="L11" s="62" t="s">
        <v>36</v>
      </c>
      <c r="M11" s="62" t="s">
        <v>36</v>
      </c>
      <c r="N11" s="62" t="s">
        <v>36</v>
      </c>
      <c r="O11" s="325">
        <f>[1]DTIC!$K$18</f>
        <v>6595000</v>
      </c>
    </row>
    <row r="12" spans="1:15" ht="76.5" customHeight="1" x14ac:dyDescent="0.25">
      <c r="A12" s="362"/>
      <c r="B12" s="375"/>
      <c r="C12" s="362"/>
      <c r="D12" s="362"/>
      <c r="E12" s="460"/>
      <c r="F12" s="362"/>
      <c r="G12" s="362"/>
      <c r="H12" s="56" t="s">
        <v>1367</v>
      </c>
      <c r="I12" s="43">
        <v>0.15</v>
      </c>
      <c r="J12" s="52" t="s">
        <v>1366</v>
      </c>
      <c r="K12" s="8">
        <v>1</v>
      </c>
      <c r="L12" s="62" t="s">
        <v>36</v>
      </c>
      <c r="M12" s="62" t="s">
        <v>36</v>
      </c>
      <c r="N12" s="62" t="s">
        <v>36</v>
      </c>
      <c r="O12" s="325"/>
    </row>
    <row r="13" spans="1:15" ht="76.5" customHeight="1" x14ac:dyDescent="0.25">
      <c r="A13" s="362"/>
      <c r="B13" s="375"/>
      <c r="C13" s="362"/>
      <c r="D13" s="362"/>
      <c r="E13" s="460"/>
      <c r="F13" s="362"/>
      <c r="G13" s="362"/>
      <c r="H13" s="56" t="s">
        <v>1368</v>
      </c>
      <c r="I13" s="43">
        <v>0.1</v>
      </c>
      <c r="J13" s="52" t="s">
        <v>1366</v>
      </c>
      <c r="K13" s="8">
        <v>1</v>
      </c>
      <c r="L13" s="62" t="s">
        <v>36</v>
      </c>
      <c r="M13" s="62" t="s">
        <v>36</v>
      </c>
      <c r="N13" s="62" t="s">
        <v>36</v>
      </c>
      <c r="O13" s="325"/>
    </row>
    <row r="14" spans="1:15" ht="78.75" customHeight="1" x14ac:dyDescent="0.25">
      <c r="A14" s="362"/>
      <c r="B14" s="375"/>
      <c r="C14" s="362"/>
      <c r="D14" s="362"/>
      <c r="E14" s="460"/>
      <c r="F14" s="362"/>
      <c r="G14" s="362"/>
      <c r="H14" s="56" t="s">
        <v>1369</v>
      </c>
      <c r="I14" s="43">
        <v>0.15</v>
      </c>
      <c r="J14" s="52" t="s">
        <v>1366</v>
      </c>
      <c r="K14" s="8">
        <v>1</v>
      </c>
      <c r="L14" s="62" t="s">
        <v>36</v>
      </c>
      <c r="M14" s="62" t="s">
        <v>36</v>
      </c>
      <c r="N14" s="62" t="s">
        <v>36</v>
      </c>
      <c r="O14" s="325"/>
    </row>
    <row r="15" spans="1:15" ht="93" customHeight="1" x14ac:dyDescent="0.25">
      <c r="A15" s="362"/>
      <c r="B15" s="375"/>
      <c r="C15" s="362"/>
      <c r="D15" s="362"/>
      <c r="E15" s="460"/>
      <c r="F15" s="362"/>
      <c r="G15" s="362"/>
      <c r="H15" s="56" t="s">
        <v>1370</v>
      </c>
      <c r="I15" s="43">
        <v>0.1</v>
      </c>
      <c r="J15" s="52" t="s">
        <v>1366</v>
      </c>
      <c r="K15" s="8">
        <v>1</v>
      </c>
      <c r="L15" s="62" t="s">
        <v>36</v>
      </c>
      <c r="M15" s="62" t="s">
        <v>36</v>
      </c>
      <c r="N15" s="62" t="s">
        <v>36</v>
      </c>
      <c r="O15" s="325"/>
    </row>
    <row r="16" spans="1:15" ht="75" customHeight="1" x14ac:dyDescent="0.25">
      <c r="A16" s="362"/>
      <c r="B16" s="375"/>
      <c r="C16" s="362"/>
      <c r="D16" s="362"/>
      <c r="E16" s="460"/>
      <c r="F16" s="362"/>
      <c r="G16" s="362"/>
      <c r="H16" s="56" t="s">
        <v>1371</v>
      </c>
      <c r="I16" s="43">
        <v>0.1</v>
      </c>
      <c r="J16" s="52" t="s">
        <v>1366</v>
      </c>
      <c r="K16" s="8">
        <v>1</v>
      </c>
      <c r="L16" s="62" t="s">
        <v>36</v>
      </c>
      <c r="M16" s="62" t="s">
        <v>36</v>
      </c>
      <c r="N16" s="62" t="s">
        <v>36</v>
      </c>
      <c r="O16" s="325"/>
    </row>
    <row r="17" spans="1:15" ht="75" customHeight="1" x14ac:dyDescent="0.25">
      <c r="A17" s="333"/>
      <c r="B17" s="376"/>
      <c r="C17" s="333"/>
      <c r="D17" s="333"/>
      <c r="E17" s="334"/>
      <c r="F17" s="333"/>
      <c r="G17" s="333"/>
      <c r="H17" s="56" t="s">
        <v>1372</v>
      </c>
      <c r="I17" s="43">
        <v>0.1</v>
      </c>
      <c r="J17" s="52" t="s">
        <v>1366</v>
      </c>
      <c r="K17" s="62" t="s">
        <v>36</v>
      </c>
      <c r="L17" s="50">
        <v>1</v>
      </c>
      <c r="M17" s="62" t="s">
        <v>36</v>
      </c>
      <c r="N17" s="62" t="s">
        <v>36</v>
      </c>
      <c r="O17" s="325"/>
    </row>
    <row r="18" spans="1:15" s="97" customFormat="1" ht="15" x14ac:dyDescent="0.25">
      <c r="O18" s="229"/>
    </row>
    <row r="19" spans="1:15" s="97" customFormat="1" ht="15" x14ac:dyDescent="0.25">
      <c r="O19" s="229"/>
    </row>
    <row r="20" spans="1:15" s="97" customFormat="1" ht="15" x14ac:dyDescent="0.25">
      <c r="O20" s="229"/>
    </row>
    <row r="21" spans="1:15" s="97" customFormat="1" ht="60.75" customHeight="1" x14ac:dyDescent="0.25">
      <c r="A21" s="320" t="s">
        <v>1373</v>
      </c>
      <c r="B21" s="355">
        <v>0.3</v>
      </c>
      <c r="C21" s="320" t="s">
        <v>1361</v>
      </c>
      <c r="D21" s="320" t="s">
        <v>1362</v>
      </c>
      <c r="E21" s="335">
        <v>9</v>
      </c>
      <c r="F21" s="320" t="s">
        <v>1363</v>
      </c>
      <c r="G21" s="320" t="s">
        <v>1364</v>
      </c>
      <c r="H21" s="56" t="s">
        <v>1374</v>
      </c>
      <c r="I21" s="43">
        <v>0.1</v>
      </c>
      <c r="J21" s="52" t="s">
        <v>1366</v>
      </c>
      <c r="K21" s="62" t="s">
        <v>36</v>
      </c>
      <c r="L21" s="62" t="s">
        <v>36</v>
      </c>
      <c r="M21" s="50">
        <v>1</v>
      </c>
      <c r="N21" s="62" t="s">
        <v>36</v>
      </c>
      <c r="O21" s="489" t="s">
        <v>36</v>
      </c>
    </row>
    <row r="22" spans="1:15" s="97" customFormat="1" ht="61.5" customHeight="1" x14ac:dyDescent="0.25">
      <c r="A22" s="320"/>
      <c r="B22" s="355"/>
      <c r="C22" s="320"/>
      <c r="D22" s="320"/>
      <c r="E22" s="335"/>
      <c r="F22" s="320"/>
      <c r="G22" s="320"/>
      <c r="H22" s="56" t="s">
        <v>1375</v>
      </c>
      <c r="I22" s="43">
        <v>0.05</v>
      </c>
      <c r="J22" s="52" t="s">
        <v>1366</v>
      </c>
      <c r="K22" s="62" t="s">
        <v>36</v>
      </c>
      <c r="L22" s="62" t="s">
        <v>36</v>
      </c>
      <c r="M22" s="62" t="s">
        <v>36</v>
      </c>
      <c r="N22" s="50">
        <v>1</v>
      </c>
      <c r="O22" s="489"/>
    </row>
    <row r="23" spans="1:15" s="97" customFormat="1" ht="48" customHeight="1" x14ac:dyDescent="0.25">
      <c r="A23" s="320"/>
      <c r="B23" s="355"/>
      <c r="C23" s="320"/>
      <c r="D23" s="320"/>
      <c r="E23" s="335"/>
      <c r="F23" s="320"/>
      <c r="G23" s="320"/>
      <c r="H23" s="49" t="s">
        <v>1376</v>
      </c>
      <c r="I23" s="59">
        <v>0.05</v>
      </c>
      <c r="J23" s="51" t="s">
        <v>1377</v>
      </c>
      <c r="K23" s="62" t="s">
        <v>36</v>
      </c>
      <c r="L23" s="62" t="s">
        <v>36</v>
      </c>
      <c r="M23" s="62" t="s">
        <v>36</v>
      </c>
      <c r="N23" s="50">
        <v>1</v>
      </c>
      <c r="O23" s="489"/>
    </row>
    <row r="24" spans="1:15" ht="88.5" customHeight="1" x14ac:dyDescent="0.25">
      <c r="A24" s="315" t="s">
        <v>1378</v>
      </c>
      <c r="B24" s="316">
        <v>0.2</v>
      </c>
      <c r="C24" s="320" t="s">
        <v>1379</v>
      </c>
      <c r="D24" s="317" t="s">
        <v>1380</v>
      </c>
      <c r="E24" s="436">
        <v>1</v>
      </c>
      <c r="F24" s="317" t="s">
        <v>1363</v>
      </c>
      <c r="G24" s="317" t="s">
        <v>1364</v>
      </c>
      <c r="H24" s="49" t="s">
        <v>1381</v>
      </c>
      <c r="I24" s="59">
        <v>0.2</v>
      </c>
      <c r="J24" s="52" t="s">
        <v>1382</v>
      </c>
      <c r="K24" s="50">
        <v>1</v>
      </c>
      <c r="L24" s="62" t="s">
        <v>36</v>
      </c>
      <c r="M24" s="62" t="s">
        <v>36</v>
      </c>
      <c r="N24" s="62" t="s">
        <v>36</v>
      </c>
      <c r="O24" s="430">
        <f>[1]DTIC!$K$26</f>
        <v>800000</v>
      </c>
    </row>
    <row r="25" spans="1:15" ht="74.25" customHeight="1" x14ac:dyDescent="0.25">
      <c r="A25" s="315"/>
      <c r="B25" s="387"/>
      <c r="C25" s="320"/>
      <c r="D25" s="317"/>
      <c r="E25" s="436"/>
      <c r="F25" s="317"/>
      <c r="G25" s="317"/>
      <c r="H25" s="49" t="s">
        <v>1383</v>
      </c>
      <c r="I25" s="59">
        <v>0.1</v>
      </c>
      <c r="J25" s="52" t="s">
        <v>1366</v>
      </c>
      <c r="K25" s="62" t="s">
        <v>36</v>
      </c>
      <c r="L25" s="50">
        <v>1</v>
      </c>
      <c r="M25" s="62" t="s">
        <v>36</v>
      </c>
      <c r="N25" s="62" t="s">
        <v>36</v>
      </c>
      <c r="O25" s="430"/>
    </row>
    <row r="26" spans="1:15" ht="62.25" customHeight="1" x14ac:dyDescent="0.25">
      <c r="A26" s="315"/>
      <c r="B26" s="387"/>
      <c r="C26" s="320"/>
      <c r="D26" s="317"/>
      <c r="E26" s="436"/>
      <c r="F26" s="317"/>
      <c r="G26" s="317"/>
      <c r="H26" s="49" t="s">
        <v>1384</v>
      </c>
      <c r="I26" s="59">
        <v>0.3</v>
      </c>
      <c r="J26" s="52" t="s">
        <v>1385</v>
      </c>
      <c r="K26" s="62" t="s">
        <v>36</v>
      </c>
      <c r="L26" s="62" t="s">
        <v>36</v>
      </c>
      <c r="M26" s="50">
        <v>1</v>
      </c>
      <c r="N26" s="62" t="s">
        <v>36</v>
      </c>
      <c r="O26" s="430"/>
    </row>
    <row r="27" spans="1:15" ht="74.25" customHeight="1" x14ac:dyDescent="0.25">
      <c r="A27" s="315"/>
      <c r="B27" s="387"/>
      <c r="C27" s="320"/>
      <c r="D27" s="317"/>
      <c r="E27" s="436"/>
      <c r="F27" s="317"/>
      <c r="G27" s="317"/>
      <c r="H27" s="49" t="s">
        <v>1386</v>
      </c>
      <c r="I27" s="59">
        <v>0.3</v>
      </c>
      <c r="J27" s="52" t="s">
        <v>1387</v>
      </c>
      <c r="K27" s="62" t="s">
        <v>36</v>
      </c>
      <c r="L27" s="62" t="s">
        <v>36</v>
      </c>
      <c r="M27" s="50">
        <v>1</v>
      </c>
      <c r="N27" s="62" t="s">
        <v>36</v>
      </c>
      <c r="O27" s="430"/>
    </row>
    <row r="28" spans="1:15" ht="58.5" customHeight="1" x14ac:dyDescent="0.25">
      <c r="A28" s="315"/>
      <c r="B28" s="387"/>
      <c r="C28" s="320"/>
      <c r="D28" s="317"/>
      <c r="E28" s="436"/>
      <c r="F28" s="317"/>
      <c r="G28" s="317"/>
      <c r="H28" s="49" t="s">
        <v>1388</v>
      </c>
      <c r="I28" s="59">
        <v>0.1</v>
      </c>
      <c r="J28" s="52" t="s">
        <v>1389</v>
      </c>
      <c r="K28" s="62" t="s">
        <v>36</v>
      </c>
      <c r="L28" s="62" t="s">
        <v>36</v>
      </c>
      <c r="M28" s="62" t="s">
        <v>36</v>
      </c>
      <c r="N28" s="28">
        <v>1</v>
      </c>
      <c r="O28" s="430"/>
    </row>
    <row r="29" spans="1:15" ht="15" x14ac:dyDescent="0.25">
      <c r="E29" s="1"/>
      <c r="F29" s="1"/>
      <c r="I29" s="1"/>
      <c r="J29" s="1"/>
      <c r="K29" s="1"/>
      <c r="L29" s="1"/>
      <c r="M29" s="1"/>
      <c r="N29" s="1"/>
      <c r="O29" s="224"/>
    </row>
    <row r="30" spans="1:15" ht="15" x14ac:dyDescent="0.25">
      <c r="E30" s="1"/>
      <c r="F30" s="1"/>
      <c r="I30" s="1"/>
      <c r="J30" s="1"/>
      <c r="K30" s="1"/>
      <c r="L30" s="1"/>
      <c r="M30" s="1"/>
      <c r="N30" s="1"/>
      <c r="O30" s="224"/>
    </row>
    <row r="31" spans="1:15" ht="15" x14ac:dyDescent="0.25">
      <c r="E31" s="1"/>
      <c r="F31" s="1"/>
      <c r="I31" s="1"/>
      <c r="J31" s="1"/>
      <c r="K31" s="1"/>
      <c r="L31" s="1"/>
      <c r="M31" s="1"/>
      <c r="N31" s="1"/>
      <c r="O31" s="224"/>
    </row>
    <row r="32" spans="1:15" s="97" customFormat="1" ht="76.5" customHeight="1" x14ac:dyDescent="0.25">
      <c r="A32" s="361" t="s">
        <v>1390</v>
      </c>
      <c r="B32" s="374">
        <v>0.2</v>
      </c>
      <c r="C32" s="361" t="s">
        <v>1391</v>
      </c>
      <c r="D32" s="361" t="s">
        <v>1392</v>
      </c>
      <c r="E32" s="490">
        <v>1</v>
      </c>
      <c r="F32" s="361" t="s">
        <v>1363</v>
      </c>
      <c r="G32" s="361" t="s">
        <v>1364</v>
      </c>
      <c r="H32" s="49" t="s">
        <v>1393</v>
      </c>
      <c r="I32" s="59">
        <v>0.1</v>
      </c>
      <c r="J32" s="49" t="s">
        <v>1394</v>
      </c>
      <c r="K32" s="62" t="s">
        <v>36</v>
      </c>
      <c r="L32" s="55">
        <v>1</v>
      </c>
      <c r="M32" s="62" t="s">
        <v>36</v>
      </c>
      <c r="N32" s="62" t="s">
        <v>36</v>
      </c>
      <c r="O32" s="400">
        <f>[1]DTIC!$K$32</f>
        <v>1150000</v>
      </c>
    </row>
    <row r="33" spans="1:15" s="97" customFormat="1" ht="48" customHeight="1" x14ac:dyDescent="0.25">
      <c r="A33" s="362"/>
      <c r="B33" s="375"/>
      <c r="C33" s="362"/>
      <c r="D33" s="362"/>
      <c r="E33" s="491"/>
      <c r="F33" s="362"/>
      <c r="G33" s="362"/>
      <c r="H33" s="49" t="s">
        <v>1395</v>
      </c>
      <c r="I33" s="59">
        <v>0.4</v>
      </c>
      <c r="J33" s="49" t="s">
        <v>1396</v>
      </c>
      <c r="K33" s="62" t="s">
        <v>36</v>
      </c>
      <c r="L33" s="62" t="s">
        <v>36</v>
      </c>
      <c r="M33" s="55">
        <v>1</v>
      </c>
      <c r="N33" s="62" t="s">
        <v>36</v>
      </c>
      <c r="O33" s="401"/>
    </row>
    <row r="34" spans="1:15" s="97" customFormat="1" ht="63" customHeight="1" x14ac:dyDescent="0.25">
      <c r="A34" s="362"/>
      <c r="B34" s="375"/>
      <c r="C34" s="362"/>
      <c r="D34" s="362"/>
      <c r="E34" s="491"/>
      <c r="F34" s="362"/>
      <c r="G34" s="362"/>
      <c r="H34" s="49" t="s">
        <v>1397</v>
      </c>
      <c r="I34" s="59">
        <v>0.4</v>
      </c>
      <c r="J34" s="49" t="s">
        <v>1396</v>
      </c>
      <c r="K34" s="62" t="s">
        <v>36</v>
      </c>
      <c r="L34" s="62" t="s">
        <v>36</v>
      </c>
      <c r="M34" s="55">
        <v>1</v>
      </c>
      <c r="N34" s="62" t="s">
        <v>36</v>
      </c>
      <c r="O34" s="401"/>
    </row>
    <row r="35" spans="1:15" ht="61.5" customHeight="1" x14ac:dyDescent="0.25">
      <c r="A35" s="333"/>
      <c r="B35" s="376"/>
      <c r="C35" s="333" t="s">
        <v>1391</v>
      </c>
      <c r="D35" s="333" t="s">
        <v>1392</v>
      </c>
      <c r="E35" s="492"/>
      <c r="F35" s="333" t="s">
        <v>1363</v>
      </c>
      <c r="G35" s="333" t="s">
        <v>1364</v>
      </c>
      <c r="H35" s="49" t="s">
        <v>1398</v>
      </c>
      <c r="I35" s="59">
        <v>0.1</v>
      </c>
      <c r="J35" s="49" t="s">
        <v>1399</v>
      </c>
      <c r="K35" s="62" t="s">
        <v>36</v>
      </c>
      <c r="L35" s="62" t="s">
        <v>36</v>
      </c>
      <c r="M35" s="62" t="s">
        <v>36</v>
      </c>
      <c r="N35" s="55">
        <v>1</v>
      </c>
      <c r="O35" s="324"/>
    </row>
    <row r="36" spans="1:15" ht="78.75" customHeight="1" x14ac:dyDescent="0.25">
      <c r="A36" s="315" t="s">
        <v>1400</v>
      </c>
      <c r="B36" s="316">
        <v>0.2</v>
      </c>
      <c r="C36" s="315" t="s">
        <v>1401</v>
      </c>
      <c r="D36" s="317" t="s">
        <v>1402</v>
      </c>
      <c r="E36" s="436">
        <v>1</v>
      </c>
      <c r="F36" s="317" t="s">
        <v>1403</v>
      </c>
      <c r="G36" s="317" t="s">
        <v>1364</v>
      </c>
      <c r="H36" s="49" t="s">
        <v>1404</v>
      </c>
      <c r="I36" s="59">
        <v>0.3</v>
      </c>
      <c r="J36" s="51" t="s">
        <v>1405</v>
      </c>
      <c r="K36" s="8">
        <v>1</v>
      </c>
      <c r="L36" s="62" t="s">
        <v>36</v>
      </c>
      <c r="M36" s="62" t="s">
        <v>36</v>
      </c>
      <c r="N36" s="62" t="s">
        <v>36</v>
      </c>
      <c r="O36" s="402">
        <f>[1]DTIC!$K$36</f>
        <v>0</v>
      </c>
    </row>
    <row r="37" spans="1:15" ht="78.75" customHeight="1" x14ac:dyDescent="0.25">
      <c r="A37" s="315"/>
      <c r="B37" s="387"/>
      <c r="C37" s="315"/>
      <c r="D37" s="317"/>
      <c r="E37" s="436"/>
      <c r="F37" s="317"/>
      <c r="G37" s="317"/>
      <c r="H37" s="49" t="s">
        <v>1406</v>
      </c>
      <c r="I37" s="59">
        <v>0.2</v>
      </c>
      <c r="J37" s="51" t="s">
        <v>1407</v>
      </c>
      <c r="K37" s="8">
        <v>1</v>
      </c>
      <c r="L37" s="62" t="s">
        <v>36</v>
      </c>
      <c r="M37" s="62" t="s">
        <v>36</v>
      </c>
      <c r="N37" s="62" t="s">
        <v>36</v>
      </c>
      <c r="O37" s="402"/>
    </row>
    <row r="38" spans="1:15" ht="45.75" customHeight="1" x14ac:dyDescent="0.25">
      <c r="A38" s="315"/>
      <c r="B38" s="387"/>
      <c r="C38" s="315"/>
      <c r="D38" s="317"/>
      <c r="E38" s="436"/>
      <c r="F38" s="317"/>
      <c r="G38" s="317"/>
      <c r="H38" s="49" t="s">
        <v>1408</v>
      </c>
      <c r="I38" s="59">
        <v>0.1</v>
      </c>
      <c r="J38" s="49" t="s">
        <v>1396</v>
      </c>
      <c r="K38" s="62" t="s">
        <v>36</v>
      </c>
      <c r="L38" s="50">
        <v>1</v>
      </c>
      <c r="M38" s="62" t="s">
        <v>36</v>
      </c>
      <c r="N38" s="62" t="s">
        <v>36</v>
      </c>
      <c r="O38" s="402"/>
    </row>
    <row r="39" spans="1:15" ht="59.25" customHeight="1" x14ac:dyDescent="0.25">
      <c r="A39" s="315"/>
      <c r="B39" s="387"/>
      <c r="C39" s="315"/>
      <c r="D39" s="317"/>
      <c r="E39" s="436"/>
      <c r="F39" s="317"/>
      <c r="G39" s="317"/>
      <c r="H39" s="49" t="s">
        <v>1409</v>
      </c>
      <c r="I39" s="59">
        <v>0.4</v>
      </c>
      <c r="J39" s="49" t="s">
        <v>1399</v>
      </c>
      <c r="K39" s="62" t="s">
        <v>36</v>
      </c>
      <c r="L39" s="62" t="s">
        <v>36</v>
      </c>
      <c r="M39" s="62" t="s">
        <v>36</v>
      </c>
      <c r="N39" s="50">
        <v>1</v>
      </c>
      <c r="O39" s="402"/>
    </row>
    <row r="40" spans="1:15" s="24" customFormat="1" ht="15" x14ac:dyDescent="0.25">
      <c r="O40" s="223"/>
    </row>
    <row r="41" spans="1:15" s="24" customFormat="1" ht="15" x14ac:dyDescent="0.25">
      <c r="O41" s="223"/>
    </row>
    <row r="42" spans="1:15" s="24" customFormat="1" ht="15" x14ac:dyDescent="0.25">
      <c r="O42" s="223"/>
    </row>
    <row r="43" spans="1:15" s="24" customFormat="1" ht="15" x14ac:dyDescent="0.25">
      <c r="O43" s="223"/>
    </row>
    <row r="44" spans="1:15" ht="62.25" customHeight="1" x14ac:dyDescent="0.25">
      <c r="A44" s="315" t="s">
        <v>1410</v>
      </c>
      <c r="B44" s="316">
        <v>0.1</v>
      </c>
      <c r="C44" s="320" t="s">
        <v>1411</v>
      </c>
      <c r="D44" s="317" t="s">
        <v>1412</v>
      </c>
      <c r="E44" s="318">
        <v>12</v>
      </c>
      <c r="F44" s="317" t="s">
        <v>1413</v>
      </c>
      <c r="G44" s="331" t="s">
        <v>36</v>
      </c>
      <c r="H44" s="49" t="s">
        <v>1414</v>
      </c>
      <c r="I44" s="59">
        <v>0.2</v>
      </c>
      <c r="J44" s="52" t="s">
        <v>1415</v>
      </c>
      <c r="K44" s="50">
        <v>1</v>
      </c>
      <c r="L44" s="62" t="s">
        <v>36</v>
      </c>
      <c r="M44" s="62" t="s">
        <v>36</v>
      </c>
      <c r="N44" s="62" t="s">
        <v>36</v>
      </c>
      <c r="O44" s="430">
        <f>[1]DTIC!$K$38</f>
        <v>0</v>
      </c>
    </row>
    <row r="45" spans="1:15" ht="49.5" customHeight="1" x14ac:dyDescent="0.25">
      <c r="A45" s="315"/>
      <c r="B45" s="316"/>
      <c r="C45" s="320"/>
      <c r="D45" s="317"/>
      <c r="E45" s="318"/>
      <c r="F45" s="317"/>
      <c r="G45" s="331"/>
      <c r="H45" s="49" t="s">
        <v>1416</v>
      </c>
      <c r="I45" s="59">
        <v>0.4</v>
      </c>
      <c r="J45" s="52" t="s">
        <v>1417</v>
      </c>
      <c r="K45" s="50">
        <v>3</v>
      </c>
      <c r="L45" s="50">
        <v>3</v>
      </c>
      <c r="M45" s="50">
        <v>3</v>
      </c>
      <c r="N45" s="50">
        <v>3</v>
      </c>
      <c r="O45" s="430"/>
    </row>
    <row r="46" spans="1:15" ht="76.5" customHeight="1" x14ac:dyDescent="0.25">
      <c r="A46" s="315"/>
      <c r="B46" s="387"/>
      <c r="C46" s="320"/>
      <c r="D46" s="317"/>
      <c r="E46" s="318"/>
      <c r="F46" s="317"/>
      <c r="G46" s="331"/>
      <c r="H46" s="49" t="s">
        <v>1418</v>
      </c>
      <c r="I46" s="59">
        <v>0.4</v>
      </c>
      <c r="J46" s="52" t="s">
        <v>1419</v>
      </c>
      <c r="K46" s="50">
        <v>3</v>
      </c>
      <c r="L46" s="50">
        <v>3</v>
      </c>
      <c r="M46" s="50">
        <v>3</v>
      </c>
      <c r="N46" s="50">
        <v>3</v>
      </c>
      <c r="O46" s="430"/>
    </row>
    <row r="47" spans="1:15" x14ac:dyDescent="0.25">
      <c r="A47" s="296" t="s">
        <v>22</v>
      </c>
      <c r="B47" s="297"/>
      <c r="C47" s="297"/>
      <c r="D47" s="297"/>
      <c r="E47" s="297"/>
      <c r="F47" s="297"/>
      <c r="G47" s="297"/>
      <c r="H47" s="297"/>
      <c r="I47" s="297"/>
      <c r="J47" s="297"/>
      <c r="K47" s="297"/>
      <c r="L47" s="297"/>
      <c r="M47" s="297"/>
      <c r="N47" s="298"/>
      <c r="O47" s="9">
        <f>O49-O48</f>
        <v>8545000</v>
      </c>
    </row>
    <row r="48" spans="1:15" x14ac:dyDescent="0.25">
      <c r="A48" s="296" t="s">
        <v>23</v>
      </c>
      <c r="B48" s="297"/>
      <c r="C48" s="297"/>
      <c r="D48" s="297"/>
      <c r="E48" s="297"/>
      <c r="F48" s="297"/>
      <c r="G48" s="297"/>
      <c r="H48" s="297"/>
      <c r="I48" s="297"/>
      <c r="J48" s="297"/>
      <c r="K48" s="297"/>
      <c r="L48" s="297"/>
      <c r="M48" s="297"/>
      <c r="N48" s="298"/>
      <c r="O48" s="9">
        <f>[1]DTIC!$L$39</f>
        <v>0</v>
      </c>
    </row>
    <row r="49" spans="1:15" x14ac:dyDescent="0.25">
      <c r="A49" s="299" t="s">
        <v>24</v>
      </c>
      <c r="B49" s="300"/>
      <c r="C49" s="300"/>
      <c r="D49" s="300"/>
      <c r="E49" s="300"/>
      <c r="F49" s="300"/>
      <c r="G49" s="300"/>
      <c r="H49" s="300"/>
      <c r="I49" s="300"/>
      <c r="J49" s="300"/>
      <c r="K49" s="300"/>
      <c r="L49" s="300"/>
      <c r="M49" s="300"/>
      <c r="N49" s="301"/>
      <c r="O49" s="10">
        <f>[1]DTIC!$K$39</f>
        <v>8545000</v>
      </c>
    </row>
    <row r="50" spans="1:15" x14ac:dyDescent="0.25">
      <c r="A50" s="11"/>
      <c r="B50" s="11"/>
      <c r="C50" s="11"/>
      <c r="D50" s="11"/>
      <c r="E50" s="45"/>
      <c r="F50" s="45"/>
      <c r="G50" s="11"/>
      <c r="H50" s="11"/>
      <c r="I50" s="45"/>
      <c r="J50" s="45"/>
      <c r="K50" s="304" t="s">
        <v>15</v>
      </c>
      <c r="L50" s="304"/>
      <c r="M50" s="304"/>
      <c r="N50" s="304"/>
      <c r="O50" s="102">
        <v>52</v>
      </c>
    </row>
    <row r="52" spans="1:15" ht="15.75" customHeight="1" x14ac:dyDescent="0.25">
      <c r="K52" s="288" t="s">
        <v>16</v>
      </c>
      <c r="L52" s="288"/>
      <c r="M52" s="288"/>
      <c r="N52" s="288"/>
      <c r="O52" s="288"/>
    </row>
    <row r="53" spans="1:15" ht="15" x14ac:dyDescent="0.25">
      <c r="K53" s="289"/>
      <c r="L53" s="289"/>
      <c r="M53" s="289"/>
      <c r="N53" s="289"/>
      <c r="O53" s="289"/>
    </row>
    <row r="54" spans="1:15" ht="15" x14ac:dyDescent="0.25">
      <c r="K54" s="289"/>
      <c r="L54" s="289"/>
      <c r="M54" s="289"/>
      <c r="N54" s="289"/>
      <c r="O54" s="289"/>
    </row>
    <row r="55" spans="1:15" ht="15" x14ac:dyDescent="0.25">
      <c r="K55" s="289"/>
      <c r="L55" s="289"/>
      <c r="M55" s="289"/>
      <c r="N55" s="289"/>
      <c r="O55" s="289"/>
    </row>
    <row r="56" spans="1:15" ht="15" x14ac:dyDescent="0.25">
      <c r="J56" s="66"/>
      <c r="K56" s="289"/>
      <c r="L56" s="289"/>
      <c r="M56" s="289"/>
      <c r="N56" s="289"/>
      <c r="O56" s="289"/>
    </row>
    <row r="57" spans="1:15" ht="15" x14ac:dyDescent="0.25">
      <c r="J57" s="66"/>
      <c r="K57" s="289"/>
      <c r="L57" s="289"/>
      <c r="M57" s="289"/>
      <c r="N57" s="289"/>
      <c r="O57" s="289"/>
    </row>
    <row r="58" spans="1:15" ht="15" x14ac:dyDescent="0.25">
      <c r="A58" s="303"/>
      <c r="B58" s="303"/>
      <c r="C58" s="303"/>
      <c r="D58" s="303"/>
      <c r="E58" s="66"/>
      <c r="F58" s="39"/>
      <c r="G58" s="39"/>
      <c r="H58" s="39"/>
      <c r="I58" s="39"/>
      <c r="J58" s="97"/>
      <c r="K58" s="290"/>
      <c r="L58" s="290"/>
      <c r="M58" s="290"/>
      <c r="N58" s="290"/>
      <c r="O58" s="290"/>
    </row>
    <row r="59" spans="1:15" ht="15.75" customHeight="1" x14ac:dyDescent="0.25">
      <c r="A59" s="285" t="s">
        <v>1420</v>
      </c>
      <c r="B59" s="285"/>
      <c r="C59" s="285"/>
      <c r="D59" s="285"/>
      <c r="E59" s="66"/>
      <c r="F59" s="285" t="s">
        <v>1421</v>
      </c>
      <c r="G59" s="285"/>
      <c r="H59" s="285"/>
      <c r="I59" s="285"/>
      <c r="J59" s="97"/>
      <c r="K59" s="291" t="s">
        <v>17</v>
      </c>
      <c r="L59" s="291"/>
      <c r="M59" s="291"/>
      <c r="N59" s="291"/>
      <c r="O59" s="291"/>
    </row>
    <row r="60" spans="1:15" ht="15.75" customHeight="1" x14ac:dyDescent="0.25">
      <c r="A60" s="286" t="s">
        <v>1422</v>
      </c>
      <c r="B60" s="286"/>
      <c r="C60" s="286"/>
      <c r="D60" s="286"/>
      <c r="E60" s="66"/>
      <c r="F60" s="286" t="s">
        <v>1423</v>
      </c>
      <c r="G60" s="286"/>
      <c r="H60" s="286"/>
      <c r="I60" s="286"/>
      <c r="J60" s="97"/>
      <c r="K60" s="292" t="s">
        <v>18</v>
      </c>
      <c r="L60" s="292"/>
      <c r="M60" s="292"/>
      <c r="N60" s="292"/>
      <c r="O60" s="292"/>
    </row>
    <row r="61" spans="1:15" ht="15" x14ac:dyDescent="0.2">
      <c r="A61" s="286"/>
      <c r="B61" s="286"/>
      <c r="C61" s="286"/>
      <c r="D61" s="286"/>
      <c r="E61" s="16"/>
      <c r="F61" s="15"/>
      <c r="G61" s="16"/>
      <c r="H61" s="17"/>
      <c r="I61" s="17"/>
      <c r="J61" s="119"/>
      <c r="K61" s="340"/>
      <c r="L61" s="340"/>
      <c r="M61" s="340"/>
      <c r="N61" s="340"/>
      <c r="O61" s="340"/>
    </row>
    <row r="62" spans="1:15" ht="15" x14ac:dyDescent="0.2">
      <c r="A62" s="15"/>
      <c r="B62" s="15"/>
      <c r="C62" s="15"/>
      <c r="D62" s="15"/>
      <c r="E62" s="16"/>
      <c r="F62" s="15"/>
      <c r="G62" s="16"/>
      <c r="H62" s="17"/>
      <c r="I62" s="17"/>
      <c r="J62" s="119"/>
      <c r="K62" s="340"/>
      <c r="L62" s="340"/>
      <c r="M62" s="340"/>
      <c r="N62" s="340"/>
      <c r="O62" s="340"/>
    </row>
    <row r="63" spans="1:15" ht="15" x14ac:dyDescent="0.2">
      <c r="A63" s="15"/>
      <c r="B63" s="15"/>
      <c r="C63" s="15"/>
      <c r="D63" s="15"/>
      <c r="E63" s="16"/>
      <c r="F63" s="15"/>
      <c r="G63" s="16"/>
      <c r="H63" s="17"/>
      <c r="I63" s="17"/>
      <c r="J63" s="119"/>
      <c r="K63" s="340"/>
      <c r="L63" s="340"/>
      <c r="M63" s="340"/>
      <c r="N63" s="340"/>
      <c r="O63" s="340"/>
    </row>
    <row r="64" spans="1:15" ht="15" x14ac:dyDescent="0.2">
      <c r="A64" s="15"/>
      <c r="B64" s="15"/>
      <c r="C64" s="15"/>
      <c r="D64" s="15"/>
      <c r="E64" s="16"/>
      <c r="F64" s="15"/>
      <c r="G64" s="16"/>
      <c r="H64" s="17"/>
      <c r="I64" s="17"/>
      <c r="J64" s="119"/>
      <c r="K64" s="340"/>
      <c r="L64" s="340"/>
      <c r="M64" s="340"/>
      <c r="N64" s="340"/>
      <c r="O64" s="340"/>
    </row>
    <row r="65" spans="1:15" ht="15" x14ac:dyDescent="0.2">
      <c r="A65" s="15"/>
      <c r="B65" s="15"/>
      <c r="C65" s="15"/>
      <c r="D65" s="15"/>
      <c r="E65" s="16"/>
      <c r="F65" s="15"/>
      <c r="G65" s="16"/>
      <c r="H65" s="17"/>
      <c r="I65" s="17"/>
      <c r="J65" s="119"/>
      <c r="K65" s="340"/>
      <c r="L65" s="340"/>
      <c r="M65" s="340"/>
      <c r="N65" s="340"/>
      <c r="O65" s="340"/>
    </row>
    <row r="66" spans="1:15" ht="15" x14ac:dyDescent="0.2">
      <c r="A66" s="303"/>
      <c r="B66" s="303"/>
      <c r="C66" s="303"/>
      <c r="D66" s="303"/>
      <c r="E66" s="16"/>
      <c r="F66" s="39"/>
      <c r="G66" s="39"/>
      <c r="H66" s="39"/>
      <c r="I66" s="39"/>
      <c r="J66" s="97"/>
      <c r="K66" s="341"/>
      <c r="L66" s="341"/>
      <c r="M66" s="341"/>
      <c r="N66" s="341"/>
      <c r="O66" s="341"/>
    </row>
    <row r="67" spans="1:15" ht="15.75" customHeight="1" x14ac:dyDescent="0.2">
      <c r="A67" s="285" t="s">
        <v>1424</v>
      </c>
      <c r="B67" s="285"/>
      <c r="C67" s="285"/>
      <c r="D67" s="285"/>
      <c r="E67" s="16"/>
      <c r="F67" s="285" t="s">
        <v>1425</v>
      </c>
      <c r="G67" s="285"/>
      <c r="H67" s="285"/>
      <c r="I67" s="285"/>
      <c r="J67" s="97"/>
      <c r="K67" s="291" t="s">
        <v>19</v>
      </c>
      <c r="L67" s="291"/>
      <c r="M67" s="291"/>
      <c r="N67" s="291"/>
      <c r="O67" s="291"/>
    </row>
    <row r="68" spans="1:15" ht="15.75" customHeight="1" x14ac:dyDescent="0.2">
      <c r="A68" s="286" t="s">
        <v>1426</v>
      </c>
      <c r="B68" s="286"/>
      <c r="C68" s="286"/>
      <c r="D68" s="286"/>
      <c r="E68" s="16"/>
      <c r="F68" s="286" t="s">
        <v>1427</v>
      </c>
      <c r="G68" s="286"/>
      <c r="H68" s="286"/>
      <c r="I68" s="286"/>
      <c r="J68" s="97"/>
      <c r="K68" s="292" t="s">
        <v>20</v>
      </c>
      <c r="L68" s="292"/>
      <c r="M68" s="292"/>
      <c r="N68" s="292"/>
      <c r="O68" s="292"/>
    </row>
    <row r="69" spans="1:15" x14ac:dyDescent="0.25">
      <c r="A69" s="286"/>
      <c r="B69" s="286"/>
      <c r="C69" s="286"/>
      <c r="D69" s="286"/>
      <c r="F69" s="286"/>
      <c r="G69" s="286"/>
      <c r="H69" s="286"/>
      <c r="I69" s="286"/>
      <c r="J69" s="66"/>
      <c r="N69" s="81"/>
      <c r="O69" s="13"/>
    </row>
  </sheetData>
  <sheetProtection selectLockedCells="1"/>
  <mergeCells count="91">
    <mergeCell ref="A67:D67"/>
    <mergeCell ref="F67:I67"/>
    <mergeCell ref="K67:O67"/>
    <mergeCell ref="A68:D69"/>
    <mergeCell ref="F68:I69"/>
    <mergeCell ref="K68:O68"/>
    <mergeCell ref="A59:D59"/>
    <mergeCell ref="F59:I59"/>
    <mergeCell ref="K59:O59"/>
    <mergeCell ref="A60:D61"/>
    <mergeCell ref="F60:I60"/>
    <mergeCell ref="K60:O60"/>
    <mergeCell ref="K61:O66"/>
    <mergeCell ref="A66:D66"/>
    <mergeCell ref="A47:N47"/>
    <mergeCell ref="A48:N48"/>
    <mergeCell ref="A49:N49"/>
    <mergeCell ref="K50:N50"/>
    <mergeCell ref="K52:O52"/>
    <mergeCell ref="K53:O58"/>
    <mergeCell ref="A58:D58"/>
    <mergeCell ref="G36:G39"/>
    <mergeCell ref="O36:O39"/>
    <mergeCell ref="A44:A46"/>
    <mergeCell ref="B44:B46"/>
    <mergeCell ref="C44:C46"/>
    <mergeCell ref="D44:D46"/>
    <mergeCell ref="E44:E46"/>
    <mergeCell ref="F44:F46"/>
    <mergeCell ref="G44:G46"/>
    <mergeCell ref="O44:O46"/>
    <mergeCell ref="A36:A39"/>
    <mergeCell ref="B36:B39"/>
    <mergeCell ref="C36:C39"/>
    <mergeCell ref="D36:D39"/>
    <mergeCell ref="E36:E39"/>
    <mergeCell ref="F36:F39"/>
    <mergeCell ref="G24:G28"/>
    <mergeCell ref="O24:O28"/>
    <mergeCell ref="A32:A35"/>
    <mergeCell ref="B32:B35"/>
    <mergeCell ref="C32:C35"/>
    <mergeCell ref="D32:D35"/>
    <mergeCell ref="E32:E35"/>
    <mergeCell ref="F32:F35"/>
    <mergeCell ref="G32:G35"/>
    <mergeCell ref="O32:O35"/>
    <mergeCell ref="A24:A28"/>
    <mergeCell ref="B24:B28"/>
    <mergeCell ref="C24:C28"/>
    <mergeCell ref="D24:D28"/>
    <mergeCell ref="E24:E28"/>
    <mergeCell ref="F24:F28"/>
    <mergeCell ref="G11:G17"/>
    <mergeCell ref="O11:O17"/>
    <mergeCell ref="A21:A23"/>
    <mergeCell ref="B21:B23"/>
    <mergeCell ref="C21:C23"/>
    <mergeCell ref="D21:D23"/>
    <mergeCell ref="E21:E23"/>
    <mergeCell ref="F21:F23"/>
    <mergeCell ref="G21:G23"/>
    <mergeCell ref="O21:O23"/>
    <mergeCell ref="A11:A17"/>
    <mergeCell ref="B11:B17"/>
    <mergeCell ref="C11:C17"/>
    <mergeCell ref="D11:D17"/>
    <mergeCell ref="E11:E17"/>
    <mergeCell ref="F11:F17"/>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&amp;K08-023 4</oddFooter>
  </headerFooter>
  <legacyDrawingHF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1"/>
  <sheetViews>
    <sheetView topLeftCell="A61" zoomScale="95" zoomScaleNormal="95" zoomScalePageLayoutView="80" workbookViewId="0">
      <selection activeCell="O64" sqref="O64"/>
    </sheetView>
  </sheetViews>
  <sheetFormatPr baseColWidth="10" defaultColWidth="24.28515625" defaultRowHeight="15.75" x14ac:dyDescent="0.25"/>
  <cols>
    <col min="1" max="1" width="15.7109375" style="165" customWidth="1"/>
    <col min="2" max="2" width="7.28515625" style="170" customWidth="1"/>
    <col min="3" max="4" width="15.7109375" style="165" customWidth="1"/>
    <col min="5" max="5" width="7.28515625" style="170" customWidth="1"/>
    <col min="6" max="7" width="15.7109375" style="170" customWidth="1"/>
    <col min="8" max="8" width="25.7109375" style="165" customWidth="1"/>
    <col min="9" max="9" width="7.28515625" style="170" customWidth="1"/>
    <col min="10" max="10" width="15.7109375" style="170" customWidth="1"/>
    <col min="11" max="14" width="7.28515625" style="170" customWidth="1"/>
    <col min="15" max="15" width="19.7109375" style="171" customWidth="1"/>
    <col min="16" max="16384" width="24.28515625" style="165"/>
  </cols>
  <sheetData>
    <row r="1" spans="1:15" ht="16.5" customHeight="1" x14ac:dyDescent="0.25">
      <c r="A1" s="474" t="s">
        <v>0</v>
      </c>
      <c r="B1" s="474"/>
      <c r="C1" s="474"/>
      <c r="D1" s="474"/>
      <c r="E1" s="474"/>
      <c r="F1" s="474"/>
      <c r="G1" s="474"/>
      <c r="H1" s="474"/>
      <c r="I1" s="474"/>
      <c r="J1" s="474"/>
      <c r="K1" s="474"/>
      <c r="L1" s="474"/>
      <c r="M1" s="474"/>
      <c r="N1" s="474"/>
      <c r="O1" s="474"/>
    </row>
    <row r="2" spans="1:15" ht="16.5" customHeight="1" x14ac:dyDescent="0.25">
      <c r="A2" s="474" t="s">
        <v>21</v>
      </c>
      <c r="B2" s="474"/>
      <c r="C2" s="474"/>
      <c r="D2" s="474"/>
      <c r="E2" s="474"/>
      <c r="F2" s="474"/>
      <c r="G2" s="474"/>
      <c r="H2" s="474"/>
      <c r="I2" s="474"/>
      <c r="J2" s="474"/>
      <c r="K2" s="474"/>
      <c r="L2" s="474"/>
      <c r="M2" s="474"/>
      <c r="N2" s="474"/>
      <c r="O2" s="474"/>
    </row>
    <row r="3" spans="1:15" ht="50.1" customHeight="1" x14ac:dyDescent="0.25">
      <c r="A3" s="493" t="s">
        <v>930</v>
      </c>
      <c r="B3" s="493"/>
      <c r="C3" s="493"/>
      <c r="D3" s="493"/>
      <c r="E3" s="493"/>
      <c r="F3" s="493"/>
      <c r="G3" s="493"/>
      <c r="H3" s="493"/>
      <c r="I3" s="493"/>
      <c r="J3" s="493"/>
      <c r="K3" s="493"/>
      <c r="L3" s="493"/>
      <c r="M3" s="493"/>
      <c r="N3" s="493"/>
      <c r="O3" s="493"/>
    </row>
    <row r="4" spans="1:15" ht="16.5" customHeight="1" x14ac:dyDescent="0.25">
      <c r="A4" s="494" t="s">
        <v>931</v>
      </c>
      <c r="B4" s="494"/>
      <c r="C4" s="494"/>
      <c r="D4" s="494"/>
      <c r="E4" s="494"/>
      <c r="F4" s="494"/>
      <c r="G4" s="494"/>
      <c r="H4" s="494"/>
      <c r="I4" s="494"/>
      <c r="J4" s="494"/>
      <c r="K4" s="494"/>
      <c r="L4" s="494"/>
      <c r="M4" s="494"/>
      <c r="N4" s="494"/>
      <c r="O4" s="494"/>
    </row>
    <row r="5" spans="1:15" ht="16.5" customHeight="1" x14ac:dyDescent="0.25">
      <c r="A5" s="495" t="s">
        <v>932</v>
      </c>
      <c r="B5" s="495"/>
      <c r="C5" s="495"/>
      <c r="D5" s="495"/>
      <c r="E5" s="495"/>
      <c r="F5" s="495"/>
      <c r="G5" s="495"/>
      <c r="H5" s="495"/>
      <c r="I5" s="495"/>
      <c r="J5" s="495"/>
      <c r="K5" s="495"/>
      <c r="L5" s="495"/>
      <c r="M5" s="495"/>
      <c r="N5" s="495"/>
      <c r="O5" s="495"/>
    </row>
    <row r="6" spans="1:15" ht="30" customHeight="1" x14ac:dyDescent="0.25">
      <c r="A6" s="494" t="s">
        <v>933</v>
      </c>
      <c r="B6" s="494"/>
      <c r="C6" s="496"/>
      <c r="D6" s="496"/>
      <c r="E6" s="496"/>
      <c r="F6" s="496"/>
      <c r="G6" s="496"/>
      <c r="H6" s="496"/>
      <c r="I6" s="496"/>
      <c r="J6" s="496"/>
      <c r="K6" s="496"/>
      <c r="L6" s="496"/>
      <c r="M6" s="496"/>
      <c r="N6" s="496"/>
      <c r="O6" s="496"/>
    </row>
    <row r="7" spans="1:15" ht="30" customHeight="1" x14ac:dyDescent="0.25">
      <c r="A7" s="494" t="s">
        <v>934</v>
      </c>
      <c r="B7" s="494"/>
      <c r="C7" s="494"/>
      <c r="D7" s="494"/>
      <c r="E7" s="494"/>
      <c r="F7" s="494"/>
      <c r="G7" s="494"/>
      <c r="H7" s="494"/>
      <c r="I7" s="494"/>
      <c r="J7" s="494"/>
      <c r="K7" s="494"/>
      <c r="L7" s="494"/>
      <c r="M7" s="494"/>
      <c r="N7" s="494"/>
      <c r="O7" s="494"/>
    </row>
    <row r="8" spans="1:15" ht="16.5" customHeight="1" x14ac:dyDescent="0.25">
      <c r="A8" s="500">
        <v>1</v>
      </c>
      <c r="B8" s="501"/>
      <c r="C8" s="166">
        <v>2</v>
      </c>
      <c r="D8" s="166">
        <v>3</v>
      </c>
      <c r="E8" s="166">
        <v>4</v>
      </c>
      <c r="F8" s="166">
        <v>5</v>
      </c>
      <c r="G8" s="166">
        <v>8</v>
      </c>
      <c r="H8" s="500">
        <v>6</v>
      </c>
      <c r="I8" s="501"/>
      <c r="J8" s="166">
        <v>7</v>
      </c>
      <c r="K8" s="500">
        <v>9</v>
      </c>
      <c r="L8" s="502"/>
      <c r="M8" s="502"/>
      <c r="N8" s="501"/>
      <c r="O8" s="166">
        <v>10</v>
      </c>
    </row>
    <row r="9" spans="1:15" ht="16.5" customHeight="1" x14ac:dyDescent="0.25">
      <c r="A9" s="497" t="s">
        <v>1</v>
      </c>
      <c r="B9" s="498" t="s">
        <v>25</v>
      </c>
      <c r="C9" s="497" t="s">
        <v>2</v>
      </c>
      <c r="D9" s="497" t="s">
        <v>3</v>
      </c>
      <c r="E9" s="498" t="s">
        <v>4</v>
      </c>
      <c r="F9" s="497" t="s">
        <v>5</v>
      </c>
      <c r="G9" s="497" t="s">
        <v>8</v>
      </c>
      <c r="H9" s="497" t="s">
        <v>6</v>
      </c>
      <c r="I9" s="498" t="s">
        <v>25</v>
      </c>
      <c r="J9" s="497" t="s">
        <v>7</v>
      </c>
      <c r="K9" s="497" t="s">
        <v>9</v>
      </c>
      <c r="L9" s="497"/>
      <c r="M9" s="497"/>
      <c r="N9" s="497"/>
      <c r="O9" s="497" t="s">
        <v>10</v>
      </c>
    </row>
    <row r="10" spans="1:15" ht="16.5" customHeight="1" x14ac:dyDescent="0.25">
      <c r="A10" s="497"/>
      <c r="B10" s="499"/>
      <c r="C10" s="497"/>
      <c r="D10" s="497"/>
      <c r="E10" s="499"/>
      <c r="F10" s="497"/>
      <c r="G10" s="497"/>
      <c r="H10" s="497"/>
      <c r="I10" s="499"/>
      <c r="J10" s="497"/>
      <c r="K10" s="167" t="s">
        <v>11</v>
      </c>
      <c r="L10" s="167" t="s">
        <v>12</v>
      </c>
      <c r="M10" s="167" t="s">
        <v>13</v>
      </c>
      <c r="N10" s="167" t="s">
        <v>14</v>
      </c>
      <c r="O10" s="497"/>
    </row>
    <row r="11" spans="1:15" ht="78.75" customHeight="1" x14ac:dyDescent="0.25">
      <c r="A11" s="503" t="s">
        <v>1428</v>
      </c>
      <c r="B11" s="516">
        <v>0.2</v>
      </c>
      <c r="C11" s="503" t="s">
        <v>1429</v>
      </c>
      <c r="D11" s="503" t="s">
        <v>1430</v>
      </c>
      <c r="E11" s="517">
        <v>1</v>
      </c>
      <c r="F11" s="503" t="s">
        <v>1431</v>
      </c>
      <c r="G11" s="503" t="s">
        <v>1432</v>
      </c>
      <c r="H11" s="168" t="s">
        <v>1433</v>
      </c>
      <c r="I11" s="133">
        <v>0.2</v>
      </c>
      <c r="J11" s="169" t="s">
        <v>1434</v>
      </c>
      <c r="K11" s="187" t="s">
        <v>36</v>
      </c>
      <c r="L11" s="187" t="s">
        <v>36</v>
      </c>
      <c r="M11" s="187">
        <v>0.75</v>
      </c>
      <c r="N11" s="187" t="s">
        <v>36</v>
      </c>
      <c r="O11" s="504">
        <f>[1]DAF!$K$9</f>
        <v>0</v>
      </c>
    </row>
    <row r="12" spans="1:15" ht="58.5" customHeight="1" x14ac:dyDescent="0.25">
      <c r="A12" s="503"/>
      <c r="B12" s="516"/>
      <c r="C12" s="503"/>
      <c r="D12" s="503"/>
      <c r="E12" s="517"/>
      <c r="F12" s="503"/>
      <c r="G12" s="503"/>
      <c r="H12" s="168" t="s">
        <v>1435</v>
      </c>
      <c r="I12" s="133">
        <v>0.2</v>
      </c>
      <c r="J12" s="169" t="s">
        <v>168</v>
      </c>
      <c r="K12" s="187" t="s">
        <v>36</v>
      </c>
      <c r="L12" s="187" t="s">
        <v>36</v>
      </c>
      <c r="M12" s="187">
        <v>0.75</v>
      </c>
      <c r="N12" s="187" t="s">
        <v>36</v>
      </c>
      <c r="O12" s="505"/>
    </row>
    <row r="13" spans="1:15" ht="78.75" customHeight="1" x14ac:dyDescent="0.25">
      <c r="A13" s="503"/>
      <c r="B13" s="516"/>
      <c r="C13" s="503"/>
      <c r="D13" s="503"/>
      <c r="E13" s="517"/>
      <c r="F13" s="503"/>
      <c r="G13" s="503"/>
      <c r="H13" s="168" t="s">
        <v>1436</v>
      </c>
      <c r="I13" s="133">
        <v>0.2</v>
      </c>
      <c r="J13" s="169" t="s">
        <v>1437</v>
      </c>
      <c r="K13" s="187" t="s">
        <v>36</v>
      </c>
      <c r="L13" s="187" t="s">
        <v>36</v>
      </c>
      <c r="M13" s="187">
        <v>0.75</v>
      </c>
      <c r="N13" s="187" t="s">
        <v>36</v>
      </c>
      <c r="O13" s="505"/>
    </row>
    <row r="14" spans="1:15" ht="78.75" customHeight="1" x14ac:dyDescent="0.25">
      <c r="A14" s="503"/>
      <c r="B14" s="516"/>
      <c r="C14" s="503"/>
      <c r="D14" s="503"/>
      <c r="E14" s="517"/>
      <c r="F14" s="503"/>
      <c r="G14" s="503"/>
      <c r="H14" s="168" t="s">
        <v>1438</v>
      </c>
      <c r="I14" s="133">
        <v>0.4</v>
      </c>
      <c r="J14" s="169" t="s">
        <v>1439</v>
      </c>
      <c r="K14" s="187" t="s">
        <v>36</v>
      </c>
      <c r="L14" s="187" t="s">
        <v>36</v>
      </c>
      <c r="M14" s="187">
        <v>0.75</v>
      </c>
      <c r="N14" s="187" t="s">
        <v>36</v>
      </c>
      <c r="O14" s="505"/>
    </row>
    <row r="15" spans="1:15" ht="75.75" customHeight="1" x14ac:dyDescent="0.25">
      <c r="A15" s="506" t="s">
        <v>1440</v>
      </c>
      <c r="B15" s="509">
        <v>0.2</v>
      </c>
      <c r="C15" s="506" t="s">
        <v>1441</v>
      </c>
      <c r="D15" s="506" t="s">
        <v>1442</v>
      </c>
      <c r="E15" s="512">
        <v>12</v>
      </c>
      <c r="F15" s="506" t="s">
        <v>1443</v>
      </c>
      <c r="G15" s="512" t="s">
        <v>36</v>
      </c>
      <c r="H15" s="169" t="s">
        <v>1444</v>
      </c>
      <c r="I15" s="172">
        <v>0.15</v>
      </c>
      <c r="J15" s="169" t="s">
        <v>1445</v>
      </c>
      <c r="K15" s="188">
        <v>3</v>
      </c>
      <c r="L15" s="189">
        <v>3</v>
      </c>
      <c r="M15" s="189">
        <v>3</v>
      </c>
      <c r="N15" s="189">
        <v>3</v>
      </c>
      <c r="O15" s="515">
        <f>[1]DAF!$K$11</f>
        <v>0</v>
      </c>
    </row>
    <row r="16" spans="1:15" ht="75.75" customHeight="1" x14ac:dyDescent="0.25">
      <c r="A16" s="507"/>
      <c r="B16" s="510"/>
      <c r="C16" s="507"/>
      <c r="D16" s="507"/>
      <c r="E16" s="513"/>
      <c r="F16" s="507"/>
      <c r="G16" s="513"/>
      <c r="H16" s="169" t="s">
        <v>1446</v>
      </c>
      <c r="I16" s="172">
        <v>0.7</v>
      </c>
      <c r="J16" s="169" t="s">
        <v>1447</v>
      </c>
      <c r="K16" s="173">
        <v>3</v>
      </c>
      <c r="L16" s="173">
        <v>3</v>
      </c>
      <c r="M16" s="173">
        <v>3</v>
      </c>
      <c r="N16" s="173">
        <v>3</v>
      </c>
      <c r="O16" s="515"/>
    </row>
    <row r="17" spans="1:15" ht="104.25" customHeight="1" x14ac:dyDescent="0.25">
      <c r="A17" s="508"/>
      <c r="B17" s="511"/>
      <c r="C17" s="508"/>
      <c r="D17" s="508"/>
      <c r="E17" s="514"/>
      <c r="F17" s="508"/>
      <c r="G17" s="514"/>
      <c r="H17" s="175" t="s">
        <v>1448</v>
      </c>
      <c r="I17" s="172">
        <v>0.15</v>
      </c>
      <c r="J17" s="175" t="s">
        <v>1449</v>
      </c>
      <c r="K17" s="173">
        <v>1</v>
      </c>
      <c r="L17" s="173">
        <v>1</v>
      </c>
      <c r="M17" s="173">
        <v>1</v>
      </c>
      <c r="N17" s="173">
        <v>1</v>
      </c>
      <c r="O17" s="515"/>
    </row>
    <row r="18" spans="1:15" x14ac:dyDescent="0.25">
      <c r="A18" s="174"/>
      <c r="B18" s="190"/>
      <c r="C18" s="174"/>
      <c r="D18" s="174"/>
      <c r="E18" s="174"/>
      <c r="F18" s="174"/>
      <c r="G18" s="174"/>
      <c r="H18" s="174"/>
      <c r="I18" s="190"/>
      <c r="J18" s="174"/>
      <c r="K18" s="174"/>
      <c r="L18" s="174"/>
      <c r="M18" s="174"/>
      <c r="N18" s="174"/>
      <c r="O18" s="242"/>
    </row>
    <row r="19" spans="1:15" x14ac:dyDescent="0.25">
      <c r="A19" s="174"/>
      <c r="B19" s="190"/>
      <c r="C19" s="174"/>
      <c r="D19" s="174"/>
      <c r="E19" s="174"/>
      <c r="F19" s="174"/>
      <c r="G19" s="174"/>
      <c r="H19" s="174"/>
      <c r="I19" s="190"/>
      <c r="J19" s="174"/>
      <c r="K19" s="174"/>
      <c r="L19" s="174"/>
      <c r="M19" s="174"/>
      <c r="N19" s="174"/>
      <c r="O19" s="242"/>
    </row>
    <row r="20" spans="1:15" x14ac:dyDescent="0.25">
      <c r="A20" s="174"/>
      <c r="B20" s="190"/>
      <c r="C20" s="174"/>
      <c r="D20" s="174"/>
      <c r="E20" s="174"/>
      <c r="F20" s="174"/>
      <c r="G20" s="174"/>
      <c r="H20" s="174"/>
      <c r="I20" s="190"/>
      <c r="J20" s="174"/>
      <c r="K20" s="174"/>
      <c r="L20" s="174"/>
      <c r="M20" s="174"/>
      <c r="N20" s="174"/>
      <c r="O20" s="242"/>
    </row>
    <row r="21" spans="1:15" ht="62.25" customHeight="1" x14ac:dyDescent="0.25">
      <c r="A21" s="503" t="s">
        <v>1450</v>
      </c>
      <c r="B21" s="516">
        <v>0.2</v>
      </c>
      <c r="C21" s="503" t="s">
        <v>1451</v>
      </c>
      <c r="D21" s="503" t="s">
        <v>1452</v>
      </c>
      <c r="E21" s="520">
        <v>1</v>
      </c>
      <c r="F21" s="503" t="s">
        <v>1453</v>
      </c>
      <c r="G21" s="518" t="s">
        <v>36</v>
      </c>
      <c r="H21" s="169" t="s">
        <v>1454</v>
      </c>
      <c r="I21" s="172">
        <v>0.25</v>
      </c>
      <c r="J21" s="169" t="s">
        <v>1455</v>
      </c>
      <c r="K21" s="187">
        <v>3</v>
      </c>
      <c r="L21" s="187">
        <v>3</v>
      </c>
      <c r="M21" s="187">
        <v>3</v>
      </c>
      <c r="N21" s="187">
        <v>3</v>
      </c>
      <c r="O21" s="515">
        <f>[1]DAF!$K$13</f>
        <v>0</v>
      </c>
    </row>
    <row r="22" spans="1:15" ht="48" customHeight="1" x14ac:dyDescent="0.25">
      <c r="A22" s="503"/>
      <c r="B22" s="516"/>
      <c r="C22" s="503"/>
      <c r="D22" s="503"/>
      <c r="E22" s="520"/>
      <c r="F22" s="503"/>
      <c r="G22" s="518"/>
      <c r="H22" s="169" t="s">
        <v>1456</v>
      </c>
      <c r="I22" s="172">
        <v>0.3</v>
      </c>
      <c r="J22" s="169" t="s">
        <v>1457</v>
      </c>
      <c r="K22" s="187">
        <v>200</v>
      </c>
      <c r="L22" s="187">
        <v>150</v>
      </c>
      <c r="M22" s="187">
        <v>150</v>
      </c>
      <c r="N22" s="187">
        <v>200</v>
      </c>
      <c r="O22" s="515"/>
    </row>
    <row r="23" spans="1:15" ht="78" customHeight="1" x14ac:dyDescent="0.25">
      <c r="A23" s="503"/>
      <c r="B23" s="516"/>
      <c r="C23" s="503"/>
      <c r="D23" s="503"/>
      <c r="E23" s="520"/>
      <c r="F23" s="503"/>
      <c r="G23" s="518"/>
      <c r="H23" s="168" t="s">
        <v>1458</v>
      </c>
      <c r="I23" s="133">
        <v>0.1</v>
      </c>
      <c r="J23" s="169" t="s">
        <v>1459</v>
      </c>
      <c r="K23" s="187">
        <v>3</v>
      </c>
      <c r="L23" s="187">
        <v>3</v>
      </c>
      <c r="M23" s="187">
        <v>3</v>
      </c>
      <c r="N23" s="187">
        <v>3</v>
      </c>
      <c r="O23" s="515"/>
    </row>
    <row r="24" spans="1:15" ht="78" customHeight="1" x14ac:dyDescent="0.25">
      <c r="A24" s="503"/>
      <c r="B24" s="516"/>
      <c r="C24" s="503"/>
      <c r="D24" s="503"/>
      <c r="E24" s="520"/>
      <c r="F24" s="503"/>
      <c r="G24" s="518"/>
      <c r="H24" s="169" t="s">
        <v>1460</v>
      </c>
      <c r="I24" s="172">
        <v>0.1</v>
      </c>
      <c r="J24" s="169" t="s">
        <v>1461</v>
      </c>
      <c r="K24" s="187" t="s">
        <v>36</v>
      </c>
      <c r="L24" s="187">
        <v>0.75</v>
      </c>
      <c r="M24" s="187" t="s">
        <v>36</v>
      </c>
      <c r="N24" s="187">
        <v>0.75</v>
      </c>
      <c r="O24" s="515"/>
    </row>
    <row r="25" spans="1:15" ht="64.5" customHeight="1" x14ac:dyDescent="0.25">
      <c r="A25" s="503"/>
      <c r="B25" s="516"/>
      <c r="C25" s="503"/>
      <c r="D25" s="503"/>
      <c r="E25" s="520"/>
      <c r="F25" s="503"/>
      <c r="G25" s="518"/>
      <c r="H25" s="169" t="s">
        <v>1462</v>
      </c>
      <c r="I25" s="172">
        <v>0.1</v>
      </c>
      <c r="J25" s="169" t="s">
        <v>1463</v>
      </c>
      <c r="K25" s="187" t="s">
        <v>36</v>
      </c>
      <c r="L25" s="187">
        <v>0.75</v>
      </c>
      <c r="M25" s="187" t="s">
        <v>36</v>
      </c>
      <c r="N25" s="187">
        <v>0.75</v>
      </c>
      <c r="O25" s="515"/>
    </row>
    <row r="26" spans="1:15" ht="78.75" customHeight="1" x14ac:dyDescent="0.25">
      <c r="A26" s="503"/>
      <c r="B26" s="516"/>
      <c r="C26" s="503"/>
      <c r="D26" s="503"/>
      <c r="E26" s="520"/>
      <c r="F26" s="503"/>
      <c r="G26" s="518"/>
      <c r="H26" s="168" t="s">
        <v>1464</v>
      </c>
      <c r="I26" s="133">
        <v>0.15</v>
      </c>
      <c r="J26" s="169" t="s">
        <v>1465</v>
      </c>
      <c r="K26" s="187">
        <v>1</v>
      </c>
      <c r="L26" s="187" t="s">
        <v>36</v>
      </c>
      <c r="M26" s="187" t="s">
        <v>36</v>
      </c>
      <c r="N26" s="187" t="s">
        <v>36</v>
      </c>
      <c r="O26" s="515"/>
    </row>
    <row r="27" spans="1:15" ht="120" x14ac:dyDescent="0.25">
      <c r="A27" s="169" t="s">
        <v>1466</v>
      </c>
      <c r="B27" s="172">
        <v>0.1</v>
      </c>
      <c r="C27" s="169" t="s">
        <v>1467</v>
      </c>
      <c r="D27" s="169" t="s">
        <v>1468</v>
      </c>
      <c r="E27" s="173">
        <v>12</v>
      </c>
      <c r="F27" s="169" t="s">
        <v>1469</v>
      </c>
      <c r="G27" s="169" t="s">
        <v>1470</v>
      </c>
      <c r="H27" s="169" t="s">
        <v>1471</v>
      </c>
      <c r="I27" s="172">
        <v>0.05</v>
      </c>
      <c r="J27" s="169" t="s">
        <v>1472</v>
      </c>
      <c r="K27" s="173">
        <v>1</v>
      </c>
      <c r="L27" s="173" t="s">
        <v>36</v>
      </c>
      <c r="M27" s="173" t="s">
        <v>36</v>
      </c>
      <c r="N27" s="173" t="s">
        <v>36</v>
      </c>
      <c r="O27" s="241">
        <f>[1]DAF!$K$19</f>
        <v>100000</v>
      </c>
    </row>
    <row r="28" spans="1:15" x14ac:dyDescent="0.25">
      <c r="A28" s="174"/>
      <c r="B28" s="190"/>
      <c r="C28" s="174"/>
      <c r="D28" s="174"/>
      <c r="E28" s="174"/>
      <c r="F28" s="174"/>
      <c r="G28" s="174"/>
      <c r="H28" s="174"/>
      <c r="I28" s="190"/>
      <c r="J28" s="174"/>
      <c r="K28" s="174"/>
      <c r="L28" s="174"/>
      <c r="M28" s="174"/>
      <c r="N28" s="174"/>
      <c r="O28" s="242"/>
    </row>
    <row r="29" spans="1:15" x14ac:dyDescent="0.25">
      <c r="A29" s="174"/>
      <c r="B29" s="190"/>
      <c r="C29" s="174"/>
      <c r="D29" s="174"/>
      <c r="E29" s="174"/>
      <c r="F29" s="174"/>
      <c r="G29" s="174"/>
      <c r="H29" s="174"/>
      <c r="I29" s="190"/>
      <c r="J29" s="174"/>
      <c r="K29" s="174"/>
      <c r="L29" s="174"/>
      <c r="M29" s="174"/>
      <c r="N29" s="174"/>
      <c r="O29" s="242"/>
    </row>
    <row r="30" spans="1:15" x14ac:dyDescent="0.25">
      <c r="A30" s="174"/>
      <c r="B30" s="190"/>
      <c r="C30" s="174"/>
      <c r="D30" s="174"/>
      <c r="E30" s="174"/>
      <c r="F30" s="174"/>
      <c r="G30" s="174"/>
      <c r="H30" s="174"/>
      <c r="I30" s="190"/>
      <c r="J30" s="174"/>
      <c r="K30" s="174"/>
      <c r="L30" s="174"/>
      <c r="M30" s="174"/>
      <c r="N30" s="174"/>
      <c r="O30" s="242"/>
    </row>
    <row r="31" spans="1:15" ht="90" x14ac:dyDescent="0.25">
      <c r="A31" s="503" t="s">
        <v>1473</v>
      </c>
      <c r="B31" s="516">
        <v>0.1</v>
      </c>
      <c r="C31" s="503" t="s">
        <v>1467</v>
      </c>
      <c r="D31" s="503" t="s">
        <v>1468</v>
      </c>
      <c r="E31" s="518">
        <v>12</v>
      </c>
      <c r="F31" s="503" t="s">
        <v>1469</v>
      </c>
      <c r="G31" s="503" t="s">
        <v>1470</v>
      </c>
      <c r="H31" s="169" t="s">
        <v>1474</v>
      </c>
      <c r="I31" s="172">
        <v>0.3</v>
      </c>
      <c r="J31" s="169" t="s">
        <v>1475</v>
      </c>
      <c r="K31" s="173">
        <v>12</v>
      </c>
      <c r="L31" s="173">
        <v>12</v>
      </c>
      <c r="M31" s="173">
        <v>12</v>
      </c>
      <c r="N31" s="173">
        <v>12</v>
      </c>
      <c r="O31" s="519" t="s">
        <v>36</v>
      </c>
    </row>
    <row r="32" spans="1:15" ht="75" x14ac:dyDescent="0.25">
      <c r="A32" s="503"/>
      <c r="B32" s="516"/>
      <c r="C32" s="503"/>
      <c r="D32" s="503"/>
      <c r="E32" s="518"/>
      <c r="F32" s="503"/>
      <c r="G32" s="503"/>
      <c r="H32" s="169" t="s">
        <v>1476</v>
      </c>
      <c r="I32" s="172">
        <v>0.4</v>
      </c>
      <c r="J32" s="169" t="s">
        <v>1477</v>
      </c>
      <c r="K32" s="173">
        <v>3</v>
      </c>
      <c r="L32" s="173">
        <v>3</v>
      </c>
      <c r="M32" s="173">
        <v>3</v>
      </c>
      <c r="N32" s="173">
        <v>3</v>
      </c>
      <c r="O32" s="519"/>
    </row>
    <row r="33" spans="1:15" ht="30" x14ac:dyDescent="0.25">
      <c r="A33" s="503"/>
      <c r="B33" s="516"/>
      <c r="C33" s="503"/>
      <c r="D33" s="503"/>
      <c r="E33" s="518"/>
      <c r="F33" s="503"/>
      <c r="G33" s="503"/>
      <c r="H33" s="169" t="s">
        <v>1478</v>
      </c>
      <c r="I33" s="172">
        <v>0.05</v>
      </c>
      <c r="J33" s="169" t="s">
        <v>1479</v>
      </c>
      <c r="K33" s="172">
        <v>0.25</v>
      </c>
      <c r="L33" s="172">
        <v>0.25</v>
      </c>
      <c r="M33" s="172">
        <v>0.25</v>
      </c>
      <c r="N33" s="172">
        <v>0.25</v>
      </c>
      <c r="O33" s="519"/>
    </row>
    <row r="34" spans="1:15" ht="45" x14ac:dyDescent="0.25">
      <c r="A34" s="503"/>
      <c r="B34" s="516"/>
      <c r="C34" s="503"/>
      <c r="D34" s="503"/>
      <c r="E34" s="518"/>
      <c r="F34" s="503"/>
      <c r="G34" s="503"/>
      <c r="H34" s="169" t="s">
        <v>1480</v>
      </c>
      <c r="I34" s="172">
        <v>0.2</v>
      </c>
      <c r="J34" s="169" t="s">
        <v>62</v>
      </c>
      <c r="K34" s="173">
        <v>1</v>
      </c>
      <c r="L34" s="173" t="s">
        <v>36</v>
      </c>
      <c r="M34" s="173">
        <v>1</v>
      </c>
      <c r="N34" s="173" t="s">
        <v>36</v>
      </c>
      <c r="O34" s="519"/>
    </row>
    <row r="35" spans="1:15" ht="75" x14ac:dyDescent="0.25">
      <c r="A35" s="503" t="s">
        <v>1481</v>
      </c>
      <c r="B35" s="516">
        <v>0.1</v>
      </c>
      <c r="C35" s="503" t="s">
        <v>1482</v>
      </c>
      <c r="D35" s="503" t="s">
        <v>1483</v>
      </c>
      <c r="E35" s="522">
        <v>16</v>
      </c>
      <c r="F35" s="521" t="s">
        <v>1484</v>
      </c>
      <c r="G35" s="503" t="s">
        <v>1485</v>
      </c>
      <c r="H35" s="127" t="s">
        <v>1486</v>
      </c>
      <c r="I35" s="191">
        <v>0.35</v>
      </c>
      <c r="J35" s="127" t="s">
        <v>1487</v>
      </c>
      <c r="K35" s="187">
        <v>25</v>
      </c>
      <c r="L35" s="187">
        <v>25</v>
      </c>
      <c r="M35" s="187">
        <v>25</v>
      </c>
      <c r="N35" s="187">
        <v>25</v>
      </c>
      <c r="O35" s="515">
        <f>[1]DAF!$K$34</f>
        <v>2588000</v>
      </c>
    </row>
    <row r="36" spans="1:15" ht="60" x14ac:dyDescent="0.25">
      <c r="A36" s="503"/>
      <c r="B36" s="516"/>
      <c r="C36" s="503"/>
      <c r="D36" s="503"/>
      <c r="E36" s="522"/>
      <c r="F36" s="521"/>
      <c r="G36" s="503"/>
      <c r="H36" s="127" t="s">
        <v>1488</v>
      </c>
      <c r="I36" s="191">
        <v>0.1</v>
      </c>
      <c r="J36" s="127" t="s">
        <v>352</v>
      </c>
      <c r="K36" s="187">
        <v>3</v>
      </c>
      <c r="L36" s="187">
        <v>3</v>
      </c>
      <c r="M36" s="187">
        <v>3</v>
      </c>
      <c r="N36" s="187">
        <v>3</v>
      </c>
      <c r="O36" s="515"/>
    </row>
    <row r="37" spans="1:15" ht="105" x14ac:dyDescent="0.25">
      <c r="A37" s="503"/>
      <c r="B37" s="516"/>
      <c r="C37" s="503"/>
      <c r="D37" s="503"/>
      <c r="E37" s="522"/>
      <c r="F37" s="521"/>
      <c r="G37" s="503"/>
      <c r="H37" s="127" t="s">
        <v>1489</v>
      </c>
      <c r="I37" s="191">
        <v>0.45</v>
      </c>
      <c r="J37" s="192" t="s">
        <v>1490</v>
      </c>
      <c r="K37" s="193">
        <v>1</v>
      </c>
      <c r="L37" s="193">
        <v>1</v>
      </c>
      <c r="M37" s="193">
        <v>1</v>
      </c>
      <c r="N37" s="193">
        <v>1</v>
      </c>
      <c r="O37" s="515"/>
    </row>
    <row r="38" spans="1:15" ht="30" x14ac:dyDescent="0.25">
      <c r="A38" s="503"/>
      <c r="B38" s="516"/>
      <c r="C38" s="503"/>
      <c r="D38" s="503"/>
      <c r="E38" s="522"/>
      <c r="F38" s="521"/>
      <c r="G38" s="503"/>
      <c r="H38" s="127" t="s">
        <v>1491</v>
      </c>
      <c r="I38" s="191">
        <v>0.1</v>
      </c>
      <c r="J38" s="192" t="s">
        <v>63</v>
      </c>
      <c r="K38" s="193">
        <v>3</v>
      </c>
      <c r="L38" s="193">
        <v>3</v>
      </c>
      <c r="M38" s="193">
        <v>3</v>
      </c>
      <c r="N38" s="193">
        <v>3</v>
      </c>
      <c r="O38" s="515"/>
    </row>
    <row r="39" spans="1:15" x14ac:dyDescent="0.25">
      <c r="A39" s="174"/>
      <c r="B39" s="190"/>
      <c r="C39" s="174"/>
      <c r="D39" s="174"/>
      <c r="E39" s="174"/>
      <c r="F39" s="174"/>
      <c r="G39" s="174"/>
      <c r="H39" s="174"/>
      <c r="I39" s="190"/>
      <c r="J39" s="174"/>
      <c r="K39" s="174"/>
      <c r="L39" s="174"/>
      <c r="M39" s="174"/>
      <c r="N39" s="174"/>
      <c r="O39" s="242"/>
    </row>
    <row r="40" spans="1:15" x14ac:dyDescent="0.25">
      <c r="A40" s="174"/>
      <c r="B40" s="190"/>
      <c r="C40" s="174"/>
      <c r="D40" s="174"/>
      <c r="E40" s="174"/>
      <c r="F40" s="174"/>
      <c r="G40" s="174"/>
      <c r="H40" s="174"/>
      <c r="I40" s="190"/>
      <c r="J40" s="174"/>
      <c r="K40" s="174"/>
      <c r="L40" s="174"/>
      <c r="M40" s="174"/>
      <c r="N40" s="174"/>
      <c r="O40" s="242"/>
    </row>
    <row r="41" spans="1:15" ht="78.75" customHeight="1" x14ac:dyDescent="0.25">
      <c r="A41" s="503" t="s">
        <v>1492</v>
      </c>
      <c r="B41" s="516">
        <v>0.05</v>
      </c>
      <c r="C41" s="422" t="s">
        <v>1493</v>
      </c>
      <c r="D41" s="521" t="s">
        <v>1494</v>
      </c>
      <c r="E41" s="522">
        <v>12</v>
      </c>
      <c r="F41" s="521" t="s">
        <v>1495</v>
      </c>
      <c r="G41" s="503" t="s">
        <v>1496</v>
      </c>
      <c r="H41" s="127" t="s">
        <v>1497</v>
      </c>
      <c r="I41" s="191">
        <v>0.1</v>
      </c>
      <c r="J41" s="127" t="s">
        <v>1498</v>
      </c>
      <c r="K41" s="193">
        <v>1</v>
      </c>
      <c r="L41" s="193">
        <v>1</v>
      </c>
      <c r="M41" s="193">
        <v>1</v>
      </c>
      <c r="N41" s="193">
        <v>1</v>
      </c>
      <c r="O41" s="504">
        <f>[1]DAF!$K$36</f>
        <v>0</v>
      </c>
    </row>
    <row r="42" spans="1:15" ht="63" customHeight="1" x14ac:dyDescent="0.25">
      <c r="A42" s="503"/>
      <c r="B42" s="516"/>
      <c r="C42" s="422"/>
      <c r="D42" s="521"/>
      <c r="E42" s="522"/>
      <c r="F42" s="521"/>
      <c r="G42" s="503"/>
      <c r="H42" s="127" t="s">
        <v>1499</v>
      </c>
      <c r="I42" s="191">
        <v>0.2</v>
      </c>
      <c r="J42" s="127" t="s">
        <v>1500</v>
      </c>
      <c r="K42" s="193">
        <v>18</v>
      </c>
      <c r="L42" s="193">
        <v>18</v>
      </c>
      <c r="M42" s="193">
        <v>18</v>
      </c>
      <c r="N42" s="193">
        <v>18</v>
      </c>
      <c r="O42" s="505"/>
    </row>
    <row r="43" spans="1:15" ht="61.5" customHeight="1" x14ac:dyDescent="0.25">
      <c r="A43" s="503"/>
      <c r="B43" s="516"/>
      <c r="C43" s="422"/>
      <c r="D43" s="521"/>
      <c r="E43" s="522"/>
      <c r="F43" s="521"/>
      <c r="G43" s="503"/>
      <c r="H43" s="127" t="s">
        <v>1501</v>
      </c>
      <c r="I43" s="191">
        <v>0.15</v>
      </c>
      <c r="J43" s="127" t="s">
        <v>1502</v>
      </c>
      <c r="K43" s="193">
        <v>1</v>
      </c>
      <c r="L43" s="193">
        <v>1</v>
      </c>
      <c r="M43" s="193">
        <v>1</v>
      </c>
      <c r="N43" s="193">
        <v>1</v>
      </c>
      <c r="O43" s="505"/>
    </row>
    <row r="44" spans="1:15" ht="78" customHeight="1" x14ac:dyDescent="0.25">
      <c r="A44" s="503"/>
      <c r="B44" s="516"/>
      <c r="C44" s="422"/>
      <c r="D44" s="521"/>
      <c r="E44" s="522"/>
      <c r="F44" s="521"/>
      <c r="G44" s="503"/>
      <c r="H44" s="127" t="s">
        <v>1503</v>
      </c>
      <c r="I44" s="191">
        <v>0.1</v>
      </c>
      <c r="J44" s="127" t="s">
        <v>1504</v>
      </c>
      <c r="K44" s="193">
        <v>18</v>
      </c>
      <c r="L44" s="193">
        <v>18</v>
      </c>
      <c r="M44" s="193">
        <v>18</v>
      </c>
      <c r="N44" s="193">
        <v>18</v>
      </c>
      <c r="O44" s="505"/>
    </row>
    <row r="45" spans="1:15" ht="45.75" customHeight="1" x14ac:dyDescent="0.25">
      <c r="A45" s="503"/>
      <c r="B45" s="516"/>
      <c r="C45" s="422"/>
      <c r="D45" s="521"/>
      <c r="E45" s="522"/>
      <c r="F45" s="521"/>
      <c r="G45" s="503"/>
      <c r="H45" s="168" t="s">
        <v>1505</v>
      </c>
      <c r="I45" s="133">
        <v>0.45</v>
      </c>
      <c r="J45" s="127" t="s">
        <v>1506</v>
      </c>
      <c r="K45" s="193">
        <v>1</v>
      </c>
      <c r="L45" s="194" t="s">
        <v>36</v>
      </c>
      <c r="M45" s="193">
        <v>1</v>
      </c>
      <c r="N45" s="194" t="s">
        <v>36</v>
      </c>
      <c r="O45" s="523"/>
    </row>
    <row r="46" spans="1:15" ht="126" customHeight="1" x14ac:dyDescent="0.25">
      <c r="A46" s="422" t="s">
        <v>1507</v>
      </c>
      <c r="B46" s="427">
        <v>0.05</v>
      </c>
      <c r="C46" s="422" t="s">
        <v>1508</v>
      </c>
      <c r="D46" s="422" t="s">
        <v>1509</v>
      </c>
      <c r="E46" s="428">
        <v>12</v>
      </c>
      <c r="F46" s="422" t="s">
        <v>1510</v>
      </c>
      <c r="G46" s="422" t="s">
        <v>1511</v>
      </c>
      <c r="H46" s="168" t="s">
        <v>1512</v>
      </c>
      <c r="I46" s="195">
        <v>0.6</v>
      </c>
      <c r="J46" s="196" t="s">
        <v>1513</v>
      </c>
      <c r="K46" s="197">
        <v>3</v>
      </c>
      <c r="L46" s="197">
        <v>3</v>
      </c>
      <c r="M46" s="197">
        <v>3</v>
      </c>
      <c r="N46" s="197">
        <v>3</v>
      </c>
      <c r="O46" s="515">
        <f>[1]DAF!$K$43</f>
        <v>288010</v>
      </c>
    </row>
    <row r="47" spans="1:15" ht="77.25" customHeight="1" x14ac:dyDescent="0.25">
      <c r="A47" s="422"/>
      <c r="B47" s="427"/>
      <c r="C47" s="422"/>
      <c r="D47" s="422"/>
      <c r="E47" s="428"/>
      <c r="F47" s="422"/>
      <c r="G47" s="422"/>
      <c r="H47" s="168" t="s">
        <v>1514</v>
      </c>
      <c r="I47" s="133">
        <v>0.3</v>
      </c>
      <c r="J47" s="168" t="s">
        <v>1515</v>
      </c>
      <c r="K47" s="134">
        <v>1</v>
      </c>
      <c r="L47" s="134">
        <v>1</v>
      </c>
      <c r="M47" s="134">
        <v>1</v>
      </c>
      <c r="N47" s="134">
        <v>1</v>
      </c>
      <c r="O47" s="515"/>
    </row>
    <row r="48" spans="1:15" x14ac:dyDescent="0.25">
      <c r="B48" s="198"/>
      <c r="G48" s="165"/>
      <c r="I48" s="198"/>
      <c r="O48" s="240"/>
    </row>
    <row r="49" spans="1:15" x14ac:dyDescent="0.25">
      <c r="B49" s="198"/>
      <c r="G49" s="165"/>
      <c r="I49" s="198"/>
      <c r="O49" s="240"/>
    </row>
    <row r="50" spans="1:15" x14ac:dyDescent="0.25">
      <c r="B50" s="198"/>
      <c r="G50" s="165"/>
      <c r="I50" s="198"/>
      <c r="O50" s="240"/>
    </row>
    <row r="51" spans="1:15" ht="62.25" customHeight="1" x14ac:dyDescent="0.25">
      <c r="A51" s="503" t="s">
        <v>1516</v>
      </c>
      <c r="B51" s="516">
        <v>0.05</v>
      </c>
      <c r="C51" s="503" t="s">
        <v>1517</v>
      </c>
      <c r="D51" s="503" t="s">
        <v>1483</v>
      </c>
      <c r="E51" s="517">
        <v>4</v>
      </c>
      <c r="F51" s="521" t="s">
        <v>1518</v>
      </c>
      <c r="G51" s="518" t="s">
        <v>36</v>
      </c>
      <c r="H51" s="127" t="s">
        <v>1519</v>
      </c>
      <c r="I51" s="191">
        <v>0.3</v>
      </c>
      <c r="J51" s="127" t="s">
        <v>1520</v>
      </c>
      <c r="K51" s="193">
        <v>6</v>
      </c>
      <c r="L51" s="193">
        <v>6</v>
      </c>
      <c r="M51" s="193">
        <v>6</v>
      </c>
      <c r="N51" s="193">
        <v>6</v>
      </c>
      <c r="O51" s="504">
        <f>[1]DAF!$K$52</f>
        <v>348000</v>
      </c>
    </row>
    <row r="52" spans="1:15" ht="108" customHeight="1" x14ac:dyDescent="0.25">
      <c r="A52" s="503"/>
      <c r="B52" s="516"/>
      <c r="C52" s="503"/>
      <c r="D52" s="503"/>
      <c r="E52" s="517"/>
      <c r="F52" s="521"/>
      <c r="G52" s="518"/>
      <c r="H52" s="127" t="s">
        <v>1521</v>
      </c>
      <c r="I52" s="191">
        <v>0.3</v>
      </c>
      <c r="J52" s="127" t="s">
        <v>1522</v>
      </c>
      <c r="K52" s="193">
        <v>3</v>
      </c>
      <c r="L52" s="193">
        <v>3</v>
      </c>
      <c r="M52" s="193">
        <v>3</v>
      </c>
      <c r="N52" s="193">
        <v>3</v>
      </c>
      <c r="O52" s="505"/>
    </row>
    <row r="53" spans="1:15" ht="51" customHeight="1" x14ac:dyDescent="0.25">
      <c r="A53" s="503"/>
      <c r="B53" s="516"/>
      <c r="C53" s="503"/>
      <c r="D53" s="503"/>
      <c r="E53" s="517"/>
      <c r="F53" s="521"/>
      <c r="G53" s="518"/>
      <c r="H53" s="127" t="s">
        <v>1523</v>
      </c>
      <c r="I53" s="191">
        <v>0.15</v>
      </c>
      <c r="J53" s="127" t="s">
        <v>1524</v>
      </c>
      <c r="K53" s="193">
        <v>3</v>
      </c>
      <c r="L53" s="193">
        <v>3</v>
      </c>
      <c r="M53" s="193">
        <v>3</v>
      </c>
      <c r="N53" s="193">
        <v>3</v>
      </c>
      <c r="O53" s="505"/>
    </row>
    <row r="54" spans="1:15" ht="51" customHeight="1" x14ac:dyDescent="0.25">
      <c r="A54" s="503"/>
      <c r="B54" s="516"/>
      <c r="C54" s="503"/>
      <c r="D54" s="503"/>
      <c r="E54" s="517"/>
      <c r="F54" s="521"/>
      <c r="G54" s="518"/>
      <c r="H54" s="127" t="s">
        <v>1525</v>
      </c>
      <c r="I54" s="191">
        <v>0.1</v>
      </c>
      <c r="J54" s="127" t="s">
        <v>1483</v>
      </c>
      <c r="K54" s="187">
        <v>3</v>
      </c>
      <c r="L54" s="187">
        <v>3</v>
      </c>
      <c r="M54" s="187">
        <v>3</v>
      </c>
      <c r="N54" s="187">
        <v>3</v>
      </c>
      <c r="O54" s="505"/>
    </row>
    <row r="55" spans="1:15" ht="63" customHeight="1" x14ac:dyDescent="0.25">
      <c r="A55" s="503"/>
      <c r="B55" s="516"/>
      <c r="C55" s="503"/>
      <c r="D55" s="503"/>
      <c r="E55" s="517"/>
      <c r="F55" s="521"/>
      <c r="G55" s="518"/>
      <c r="H55" s="127" t="s">
        <v>1526</v>
      </c>
      <c r="I55" s="191">
        <v>0.15</v>
      </c>
      <c r="J55" s="127" t="s">
        <v>62</v>
      </c>
      <c r="K55" s="187">
        <v>3</v>
      </c>
      <c r="L55" s="187">
        <v>3</v>
      </c>
      <c r="M55" s="187">
        <v>3</v>
      </c>
      <c r="N55" s="187">
        <v>3</v>
      </c>
      <c r="O55" s="523"/>
    </row>
    <row r="56" spans="1:15" ht="258.75" customHeight="1" x14ac:dyDescent="0.25">
      <c r="A56" s="168" t="s">
        <v>1527</v>
      </c>
      <c r="B56" s="133">
        <v>0.05</v>
      </c>
      <c r="C56" s="168" t="s">
        <v>1528</v>
      </c>
      <c r="D56" s="168" t="s">
        <v>1529</v>
      </c>
      <c r="E56" s="134">
        <v>12</v>
      </c>
      <c r="F56" s="168" t="s">
        <v>1530</v>
      </c>
      <c r="G56" s="168" t="s">
        <v>1531</v>
      </c>
      <c r="H56" s="168" t="s">
        <v>1532</v>
      </c>
      <c r="I56" s="133">
        <v>0.6</v>
      </c>
      <c r="J56" s="168" t="s">
        <v>1533</v>
      </c>
      <c r="K56" s="134">
        <v>6</v>
      </c>
      <c r="L56" s="134">
        <v>6</v>
      </c>
      <c r="M56" s="134">
        <v>6</v>
      </c>
      <c r="N56" s="134">
        <v>6</v>
      </c>
      <c r="O56" s="241">
        <f>[1]DAF!$K$54</f>
        <v>0</v>
      </c>
    </row>
    <row r="57" spans="1:15" x14ac:dyDescent="0.25">
      <c r="A57" s="174"/>
      <c r="B57" s="190"/>
      <c r="C57" s="174"/>
      <c r="D57" s="174"/>
      <c r="E57" s="174"/>
      <c r="F57" s="174"/>
      <c r="G57" s="174"/>
      <c r="H57" s="174"/>
      <c r="I57" s="190"/>
      <c r="J57" s="174"/>
      <c r="K57" s="174"/>
      <c r="L57" s="174"/>
      <c r="M57" s="174"/>
      <c r="N57" s="174"/>
      <c r="O57" s="242"/>
    </row>
    <row r="58" spans="1:15" x14ac:dyDescent="0.25">
      <c r="A58" s="174"/>
      <c r="B58" s="190"/>
      <c r="C58" s="174"/>
      <c r="D58" s="174"/>
      <c r="E58" s="174"/>
      <c r="F58" s="174"/>
      <c r="G58" s="174"/>
      <c r="H58" s="174"/>
      <c r="I58" s="190"/>
      <c r="J58" s="174"/>
      <c r="K58" s="174"/>
      <c r="L58" s="174"/>
      <c r="M58" s="174"/>
      <c r="N58" s="174"/>
      <c r="O58" s="242"/>
    </row>
    <row r="59" spans="1:15" x14ac:dyDescent="0.25">
      <c r="A59" s="174"/>
      <c r="B59" s="190"/>
      <c r="C59" s="174"/>
      <c r="D59" s="174"/>
      <c r="E59" s="174"/>
      <c r="F59" s="174"/>
      <c r="G59" s="174"/>
      <c r="H59" s="174"/>
      <c r="I59" s="190"/>
      <c r="J59" s="174"/>
      <c r="K59" s="174"/>
      <c r="L59" s="174"/>
      <c r="M59" s="174"/>
      <c r="N59" s="174"/>
      <c r="O59" s="242"/>
    </row>
    <row r="60" spans="1:15" ht="115.5" customHeight="1" x14ac:dyDescent="0.25">
      <c r="A60" s="410" t="s">
        <v>1534</v>
      </c>
      <c r="B60" s="413">
        <v>0.05</v>
      </c>
      <c r="C60" s="410" t="s">
        <v>1528</v>
      </c>
      <c r="D60" s="410" t="s">
        <v>1529</v>
      </c>
      <c r="E60" s="416">
        <v>12</v>
      </c>
      <c r="F60" s="410" t="s">
        <v>1530</v>
      </c>
      <c r="G60" s="410" t="s">
        <v>1531</v>
      </c>
      <c r="H60" s="196" t="s">
        <v>1535</v>
      </c>
      <c r="I60" s="195">
        <v>0.2</v>
      </c>
      <c r="J60" s="196" t="s">
        <v>1536</v>
      </c>
      <c r="K60" s="197">
        <v>12</v>
      </c>
      <c r="L60" s="197">
        <v>12</v>
      </c>
      <c r="M60" s="197">
        <v>12</v>
      </c>
      <c r="N60" s="197">
        <v>12</v>
      </c>
      <c r="O60" s="529" t="s">
        <v>36</v>
      </c>
    </row>
    <row r="61" spans="1:15" ht="143.25" customHeight="1" x14ac:dyDescent="0.25">
      <c r="A61" s="411"/>
      <c r="B61" s="414"/>
      <c r="C61" s="411"/>
      <c r="D61" s="411"/>
      <c r="E61" s="417"/>
      <c r="F61" s="411"/>
      <c r="G61" s="411"/>
      <c r="H61" s="196" t="s">
        <v>1537</v>
      </c>
      <c r="I61" s="195">
        <v>0.2</v>
      </c>
      <c r="J61" s="196" t="s">
        <v>1538</v>
      </c>
      <c r="K61" s="197">
        <v>3</v>
      </c>
      <c r="L61" s="197">
        <v>3</v>
      </c>
      <c r="M61" s="197">
        <v>3</v>
      </c>
      <c r="N61" s="197">
        <v>3</v>
      </c>
      <c r="O61" s="530"/>
    </row>
    <row r="62" spans="1:15" x14ac:dyDescent="0.25">
      <c r="A62" s="531" t="s">
        <v>22</v>
      </c>
      <c r="B62" s="532"/>
      <c r="C62" s="532"/>
      <c r="D62" s="532"/>
      <c r="E62" s="532"/>
      <c r="F62" s="532"/>
      <c r="G62" s="532"/>
      <c r="H62" s="532"/>
      <c r="I62" s="532"/>
      <c r="J62" s="532"/>
      <c r="K62" s="532"/>
      <c r="L62" s="532"/>
      <c r="M62" s="532"/>
      <c r="N62" s="533"/>
      <c r="O62" s="9">
        <f>O64-O63</f>
        <v>3324010</v>
      </c>
    </row>
    <row r="63" spans="1:15" x14ac:dyDescent="0.25">
      <c r="A63" s="531" t="s">
        <v>23</v>
      </c>
      <c r="B63" s="532"/>
      <c r="C63" s="532"/>
      <c r="D63" s="532"/>
      <c r="E63" s="532"/>
      <c r="F63" s="532"/>
      <c r="G63" s="532"/>
      <c r="H63" s="532"/>
      <c r="I63" s="532"/>
      <c r="J63" s="532"/>
      <c r="K63" s="532"/>
      <c r="L63" s="532"/>
      <c r="M63" s="532"/>
      <c r="N63" s="533"/>
      <c r="O63" s="176">
        <f>[1]DAF!$L$55</f>
        <v>0</v>
      </c>
    </row>
    <row r="64" spans="1:15" x14ac:dyDescent="0.25">
      <c r="A64" s="534" t="s">
        <v>24</v>
      </c>
      <c r="B64" s="535"/>
      <c r="C64" s="535"/>
      <c r="D64" s="535"/>
      <c r="E64" s="535"/>
      <c r="F64" s="535"/>
      <c r="G64" s="535"/>
      <c r="H64" s="535"/>
      <c r="I64" s="535"/>
      <c r="J64" s="535"/>
      <c r="K64" s="535"/>
      <c r="L64" s="535"/>
      <c r="M64" s="535"/>
      <c r="N64" s="536"/>
      <c r="O64" s="177">
        <f>[1]DAF!$K$55</f>
        <v>3324010</v>
      </c>
    </row>
    <row r="65" spans="1:15" x14ac:dyDescent="0.25">
      <c r="A65" s="178"/>
      <c r="B65" s="179"/>
      <c r="C65" s="178"/>
      <c r="D65" s="178"/>
      <c r="E65" s="179"/>
      <c r="F65" s="179"/>
      <c r="G65" s="179"/>
      <c r="H65" s="178"/>
      <c r="I65" s="179"/>
      <c r="J65" s="179"/>
      <c r="K65" s="537" t="s">
        <v>15</v>
      </c>
      <c r="L65" s="538"/>
      <c r="M65" s="538"/>
      <c r="N65" s="539"/>
      <c r="O65" s="180">
        <v>52</v>
      </c>
    </row>
    <row r="66" spans="1:15" ht="15.75" customHeight="1" x14ac:dyDescent="0.25">
      <c r="G66" s="165"/>
      <c r="H66" s="170"/>
      <c r="N66" s="171"/>
      <c r="O66" s="170"/>
    </row>
    <row r="67" spans="1:15" ht="15.75" customHeight="1" x14ac:dyDescent="0.25">
      <c r="G67" s="165"/>
      <c r="H67" s="170"/>
      <c r="K67" s="524" t="s">
        <v>1539</v>
      </c>
      <c r="L67" s="524"/>
      <c r="M67" s="524"/>
      <c r="N67" s="524"/>
      <c r="O67" s="524"/>
    </row>
    <row r="68" spans="1:15" ht="15.75" customHeight="1" x14ac:dyDescent="0.25">
      <c r="G68" s="165"/>
      <c r="H68" s="170"/>
      <c r="K68" s="525"/>
      <c r="L68" s="525"/>
      <c r="M68" s="525"/>
      <c r="N68" s="525"/>
      <c r="O68" s="525"/>
    </row>
    <row r="69" spans="1:15" ht="15.75" customHeight="1" x14ac:dyDescent="0.25">
      <c r="G69" s="165"/>
      <c r="H69" s="170"/>
      <c r="K69" s="525"/>
      <c r="L69" s="525"/>
      <c r="M69" s="525"/>
      <c r="N69" s="525"/>
      <c r="O69" s="525"/>
    </row>
    <row r="70" spans="1:15" ht="15.75" customHeight="1" x14ac:dyDescent="0.25">
      <c r="G70" s="165"/>
      <c r="H70" s="170"/>
      <c r="K70" s="525"/>
      <c r="L70" s="525"/>
      <c r="M70" s="525"/>
      <c r="N70" s="525"/>
      <c r="O70" s="525"/>
    </row>
    <row r="71" spans="1:15" ht="15" x14ac:dyDescent="0.25">
      <c r="G71" s="165"/>
      <c r="H71" s="170"/>
      <c r="K71" s="525"/>
      <c r="L71" s="525"/>
      <c r="M71" s="525"/>
      <c r="N71" s="525"/>
      <c r="O71" s="525"/>
    </row>
    <row r="72" spans="1:15" ht="15.75" customHeight="1" x14ac:dyDescent="0.25">
      <c r="A72" s="527"/>
      <c r="B72" s="527"/>
      <c r="C72" s="527"/>
      <c r="D72" s="527"/>
      <c r="E72" s="199"/>
      <c r="F72" s="199"/>
      <c r="G72" s="527"/>
      <c r="H72" s="527"/>
      <c r="I72" s="527"/>
      <c r="K72" s="525"/>
      <c r="L72" s="525"/>
      <c r="M72" s="525"/>
      <c r="N72" s="525"/>
      <c r="O72" s="525"/>
    </row>
    <row r="73" spans="1:15" x14ac:dyDescent="0.25">
      <c r="A73" s="528" t="s">
        <v>19</v>
      </c>
      <c r="B73" s="528"/>
      <c r="C73" s="528"/>
      <c r="D73" s="528"/>
      <c r="E73" s="174"/>
      <c r="F73" s="200"/>
      <c r="G73" s="528" t="s">
        <v>1540</v>
      </c>
      <c r="H73" s="528"/>
      <c r="I73" s="528"/>
      <c r="K73" s="526"/>
      <c r="L73" s="526"/>
      <c r="M73" s="526"/>
      <c r="N73" s="526"/>
      <c r="O73" s="526"/>
    </row>
    <row r="74" spans="1:15" ht="15.75" customHeight="1" x14ac:dyDescent="0.25">
      <c r="A74" s="542" t="s">
        <v>20</v>
      </c>
      <c r="B74" s="542"/>
      <c r="C74" s="542"/>
      <c r="D74" s="542"/>
      <c r="G74" s="542" t="s">
        <v>1541</v>
      </c>
      <c r="H74" s="542"/>
      <c r="I74" s="542"/>
      <c r="K74" s="541" t="s">
        <v>17</v>
      </c>
      <c r="L74" s="541"/>
      <c r="M74" s="541"/>
      <c r="N74" s="541"/>
      <c r="O74" s="541"/>
    </row>
    <row r="75" spans="1:15" ht="15.75" customHeight="1" x14ac:dyDescent="0.25">
      <c r="A75" s="170"/>
      <c r="C75" s="170"/>
      <c r="D75" s="170"/>
      <c r="H75" s="170"/>
      <c r="K75" s="525" t="s">
        <v>18</v>
      </c>
      <c r="L75" s="525"/>
      <c r="M75" s="525"/>
      <c r="N75" s="525"/>
      <c r="O75" s="525"/>
    </row>
    <row r="76" spans="1:15" ht="15.75" customHeight="1" x14ac:dyDescent="0.25">
      <c r="G76" s="165"/>
      <c r="H76" s="170"/>
      <c r="K76" s="543"/>
      <c r="L76" s="543"/>
      <c r="M76" s="543"/>
      <c r="N76" s="543"/>
      <c r="O76" s="543"/>
    </row>
    <row r="77" spans="1:15" ht="15.75" customHeight="1" x14ac:dyDescent="0.25">
      <c r="G77" s="165"/>
      <c r="H77" s="170"/>
      <c r="K77" s="543"/>
      <c r="L77" s="543"/>
      <c r="M77" s="543"/>
      <c r="N77" s="543"/>
      <c r="O77" s="543"/>
    </row>
    <row r="78" spans="1:15" ht="15" x14ac:dyDescent="0.25">
      <c r="G78" s="165"/>
      <c r="H78" s="170"/>
      <c r="K78" s="543"/>
      <c r="L78" s="543"/>
      <c r="M78" s="543"/>
      <c r="N78" s="543"/>
      <c r="O78" s="543"/>
    </row>
    <row r="79" spans="1:15" ht="15.75" customHeight="1" x14ac:dyDescent="0.25">
      <c r="A79" s="540"/>
      <c r="B79" s="540"/>
      <c r="C79" s="540"/>
      <c r="D79" s="540"/>
      <c r="G79" s="527"/>
      <c r="H79" s="527"/>
      <c r="I79" s="527"/>
      <c r="K79" s="544"/>
      <c r="L79" s="544"/>
      <c r="M79" s="544"/>
      <c r="N79" s="544"/>
      <c r="O79" s="544"/>
    </row>
    <row r="80" spans="1:15" ht="15.75" customHeight="1" x14ac:dyDescent="0.25">
      <c r="A80" s="540"/>
      <c r="B80" s="540"/>
      <c r="C80" s="540"/>
      <c r="D80" s="540"/>
      <c r="G80" s="528" t="s">
        <v>1542</v>
      </c>
      <c r="H80" s="528"/>
      <c r="I80" s="528"/>
      <c r="K80" s="541" t="s">
        <v>19</v>
      </c>
      <c r="L80" s="541"/>
      <c r="M80" s="541"/>
      <c r="N80" s="541"/>
      <c r="O80" s="541"/>
    </row>
    <row r="81" spans="1:15" ht="15.75" customHeight="1" x14ac:dyDescent="0.25">
      <c r="A81" s="540"/>
      <c r="B81" s="540"/>
      <c r="C81" s="540"/>
      <c r="D81" s="540"/>
      <c r="G81" s="542" t="s">
        <v>1543</v>
      </c>
      <c r="H81" s="542"/>
      <c r="I81" s="542"/>
      <c r="K81" s="525" t="s">
        <v>20</v>
      </c>
      <c r="L81" s="525"/>
      <c r="M81" s="525"/>
      <c r="N81" s="525"/>
      <c r="O81" s="525"/>
    </row>
  </sheetData>
  <sheetProtection selectLockedCells="1"/>
  <mergeCells count="117">
    <mergeCell ref="A80:D80"/>
    <mergeCell ref="G80:I80"/>
    <mergeCell ref="K80:O80"/>
    <mergeCell ref="A81:D81"/>
    <mergeCell ref="G81:I81"/>
    <mergeCell ref="K81:O81"/>
    <mergeCell ref="A74:D74"/>
    <mergeCell ref="G74:I74"/>
    <mergeCell ref="K74:O74"/>
    <mergeCell ref="K75:O75"/>
    <mergeCell ref="K76:O79"/>
    <mergeCell ref="A79:D79"/>
    <mergeCell ref="G79:I79"/>
    <mergeCell ref="K67:O67"/>
    <mergeCell ref="K68:O73"/>
    <mergeCell ref="A72:D72"/>
    <mergeCell ref="G72:I72"/>
    <mergeCell ref="A73:D73"/>
    <mergeCell ref="G73:I73"/>
    <mergeCell ref="G60:G61"/>
    <mergeCell ref="O60:O61"/>
    <mergeCell ref="A62:N62"/>
    <mergeCell ref="A63:N63"/>
    <mergeCell ref="A64:N64"/>
    <mergeCell ref="K65:N65"/>
    <mergeCell ref="A60:A61"/>
    <mergeCell ref="B60:B61"/>
    <mergeCell ref="C60:C61"/>
    <mergeCell ref="D60:D61"/>
    <mergeCell ref="E60:E61"/>
    <mergeCell ref="F60:F61"/>
    <mergeCell ref="G46:G47"/>
    <mergeCell ref="O46:O47"/>
    <mergeCell ref="A51:A55"/>
    <mergeCell ref="B51:B55"/>
    <mergeCell ref="C51:C55"/>
    <mergeCell ref="D51:D55"/>
    <mergeCell ref="E51:E55"/>
    <mergeCell ref="F51:F55"/>
    <mergeCell ref="G51:G55"/>
    <mergeCell ref="O51:O55"/>
    <mergeCell ref="A46:A47"/>
    <mergeCell ref="B46:B47"/>
    <mergeCell ref="C46:C47"/>
    <mergeCell ref="D46:D47"/>
    <mergeCell ref="E46:E47"/>
    <mergeCell ref="F46:F47"/>
    <mergeCell ref="G35:G38"/>
    <mergeCell ref="O35:O38"/>
    <mergeCell ref="A41:A45"/>
    <mergeCell ref="B41:B45"/>
    <mergeCell ref="C41:C45"/>
    <mergeCell ref="D41:D45"/>
    <mergeCell ref="E41:E45"/>
    <mergeCell ref="F41:F45"/>
    <mergeCell ref="G41:G45"/>
    <mergeCell ref="O41:O45"/>
    <mergeCell ref="A35:A38"/>
    <mergeCell ref="B35:B38"/>
    <mergeCell ref="C35:C38"/>
    <mergeCell ref="D35:D38"/>
    <mergeCell ref="E35:E38"/>
    <mergeCell ref="F35:F38"/>
    <mergeCell ref="G21:G26"/>
    <mergeCell ref="O21:O26"/>
    <mergeCell ref="A31:A34"/>
    <mergeCell ref="B31:B34"/>
    <mergeCell ref="C31:C34"/>
    <mergeCell ref="D31:D34"/>
    <mergeCell ref="E31:E34"/>
    <mergeCell ref="F31:F34"/>
    <mergeCell ref="G31:G34"/>
    <mergeCell ref="O31:O34"/>
    <mergeCell ref="A21:A26"/>
    <mergeCell ref="B21:B26"/>
    <mergeCell ref="C21:C26"/>
    <mergeCell ref="D21:D26"/>
    <mergeCell ref="E21:E26"/>
    <mergeCell ref="F21:F26"/>
    <mergeCell ref="G11:G14"/>
    <mergeCell ref="O11:O14"/>
    <mergeCell ref="A15:A17"/>
    <mergeCell ref="B15:B17"/>
    <mergeCell ref="C15:C17"/>
    <mergeCell ref="D15:D17"/>
    <mergeCell ref="E15:E17"/>
    <mergeCell ref="F15:F17"/>
    <mergeCell ref="G15:G17"/>
    <mergeCell ref="O15:O17"/>
    <mergeCell ref="A11:A14"/>
    <mergeCell ref="B11:B14"/>
    <mergeCell ref="C11:C14"/>
    <mergeCell ref="D11:D14"/>
    <mergeCell ref="E11:E14"/>
    <mergeCell ref="F11:F14"/>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&amp;K08-0246</oddFooter>
  </headerFooter>
  <legacy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opLeftCell="A27" zoomScale="95" zoomScaleNormal="95" zoomScalePageLayoutView="70" workbookViewId="0">
      <selection activeCell="O33" sqref="O33"/>
    </sheetView>
  </sheetViews>
  <sheetFormatPr baseColWidth="10" defaultColWidth="24.28515625" defaultRowHeight="15.75" x14ac:dyDescent="0.25"/>
  <cols>
    <col min="1" max="1" width="15.7109375" style="1" customWidth="1"/>
    <col min="2" max="2" width="7.28515625" style="1" customWidth="1"/>
    <col min="3" max="4" width="15.7109375" style="1" customWidth="1"/>
    <col min="5" max="5" width="7.28515625" style="13" customWidth="1"/>
    <col min="6" max="7" width="15.7109375" style="13" customWidth="1"/>
    <col min="8" max="8" width="25.7109375" style="1" customWidth="1"/>
    <col min="9" max="9" width="7.28515625" style="1" customWidth="1"/>
    <col min="10" max="10" width="15.7109375" style="13" customWidth="1"/>
    <col min="11" max="14" width="7.28515625" style="13" customWidth="1"/>
    <col min="15" max="15" width="19.7109375" style="108"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1544</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105.75" customHeight="1" x14ac:dyDescent="0.25">
      <c r="A11" s="287" t="s">
        <v>1545</v>
      </c>
      <c r="B11" s="355">
        <v>0.3</v>
      </c>
      <c r="C11" s="327" t="s">
        <v>1546</v>
      </c>
      <c r="D11" s="356" t="s">
        <v>1547</v>
      </c>
      <c r="E11" s="318">
        <v>12</v>
      </c>
      <c r="F11" s="320" t="s">
        <v>1548</v>
      </c>
      <c r="G11" s="320" t="s">
        <v>1549</v>
      </c>
      <c r="H11" s="37" t="s">
        <v>1550</v>
      </c>
      <c r="I11" s="41">
        <v>0.2</v>
      </c>
      <c r="J11" s="52" t="s">
        <v>1551</v>
      </c>
      <c r="K11" s="8">
        <v>1</v>
      </c>
      <c r="L11" s="62">
        <v>1</v>
      </c>
      <c r="M11" s="53">
        <v>1</v>
      </c>
      <c r="N11" s="53">
        <v>1</v>
      </c>
      <c r="O11" s="325">
        <f>[1]DPE!$K$11</f>
        <v>43000</v>
      </c>
    </row>
    <row r="12" spans="1:15" ht="93.75" customHeight="1" x14ac:dyDescent="0.25">
      <c r="A12" s="287"/>
      <c r="B12" s="355"/>
      <c r="C12" s="327"/>
      <c r="D12" s="356"/>
      <c r="E12" s="318"/>
      <c r="F12" s="320"/>
      <c r="G12" s="320"/>
      <c r="H12" s="37" t="s">
        <v>1552</v>
      </c>
      <c r="I12" s="41">
        <v>0.6</v>
      </c>
      <c r="J12" s="52" t="s">
        <v>1483</v>
      </c>
      <c r="K12" s="8">
        <v>2</v>
      </c>
      <c r="L12" s="62">
        <v>3</v>
      </c>
      <c r="M12" s="53">
        <v>3</v>
      </c>
      <c r="N12" s="53">
        <v>4</v>
      </c>
      <c r="O12" s="325"/>
    </row>
    <row r="13" spans="1:15" ht="75.75" customHeight="1" x14ac:dyDescent="0.25">
      <c r="A13" s="287"/>
      <c r="B13" s="355"/>
      <c r="C13" s="327"/>
      <c r="D13" s="356"/>
      <c r="E13" s="318"/>
      <c r="F13" s="320"/>
      <c r="G13" s="320"/>
      <c r="H13" s="37" t="s">
        <v>1553</v>
      </c>
      <c r="I13" s="41">
        <v>0.2</v>
      </c>
      <c r="J13" s="52" t="s">
        <v>1551</v>
      </c>
      <c r="K13" s="8">
        <v>1</v>
      </c>
      <c r="L13" s="62">
        <v>1</v>
      </c>
      <c r="M13" s="53">
        <v>1</v>
      </c>
      <c r="N13" s="53">
        <v>1</v>
      </c>
      <c r="O13" s="325"/>
    </row>
    <row r="14" spans="1:15" ht="83.25" customHeight="1" x14ac:dyDescent="0.25">
      <c r="A14" s="287" t="s">
        <v>1554</v>
      </c>
      <c r="B14" s="355">
        <v>0.25</v>
      </c>
      <c r="C14" s="545" t="s">
        <v>1555</v>
      </c>
      <c r="D14" s="546" t="s">
        <v>1556</v>
      </c>
      <c r="E14" s="318">
        <v>6</v>
      </c>
      <c r="F14" s="320" t="s">
        <v>1548</v>
      </c>
      <c r="G14" s="320" t="s">
        <v>1557</v>
      </c>
      <c r="H14" s="56" t="s">
        <v>1558</v>
      </c>
      <c r="I14" s="43">
        <v>0.25</v>
      </c>
      <c r="J14" s="52" t="s">
        <v>1559</v>
      </c>
      <c r="K14" s="8">
        <v>1</v>
      </c>
      <c r="L14" s="62">
        <v>2</v>
      </c>
      <c r="M14" s="53">
        <v>2</v>
      </c>
      <c r="N14" s="53">
        <v>1</v>
      </c>
      <c r="O14" s="325">
        <f>[1]DPE!$K$19</f>
        <v>110330</v>
      </c>
    </row>
    <row r="15" spans="1:15" ht="121.5" customHeight="1" x14ac:dyDescent="0.25">
      <c r="A15" s="287"/>
      <c r="B15" s="355"/>
      <c r="C15" s="545"/>
      <c r="D15" s="546"/>
      <c r="E15" s="318"/>
      <c r="F15" s="320"/>
      <c r="G15" s="320"/>
      <c r="H15" s="56" t="s">
        <v>1560</v>
      </c>
      <c r="I15" s="43">
        <v>0.75</v>
      </c>
      <c r="J15" s="52" t="s">
        <v>1561</v>
      </c>
      <c r="K15" s="8">
        <v>1</v>
      </c>
      <c r="L15" s="62">
        <v>2</v>
      </c>
      <c r="M15" s="53">
        <v>2</v>
      </c>
      <c r="N15" s="53">
        <v>1</v>
      </c>
      <c r="O15" s="325"/>
    </row>
    <row r="16" spans="1:15" x14ac:dyDescent="0.25">
      <c r="O16" s="232"/>
    </row>
    <row r="17" spans="1:15" x14ac:dyDescent="0.25">
      <c r="O17" s="232"/>
    </row>
    <row r="18" spans="1:15" s="97" customFormat="1" ht="15.75" customHeight="1" x14ac:dyDescent="0.25">
      <c r="O18" s="229"/>
    </row>
    <row r="19" spans="1:15" s="68" customFormat="1" ht="93" customHeight="1" x14ac:dyDescent="0.25">
      <c r="A19" s="287" t="s">
        <v>1562</v>
      </c>
      <c r="B19" s="355">
        <v>0.25</v>
      </c>
      <c r="C19" s="545" t="s">
        <v>1563</v>
      </c>
      <c r="D19" s="546" t="s">
        <v>1564</v>
      </c>
      <c r="E19" s="318">
        <v>4</v>
      </c>
      <c r="F19" s="320" t="s">
        <v>1548</v>
      </c>
      <c r="G19" s="320" t="s">
        <v>1565</v>
      </c>
      <c r="H19" s="56" t="s">
        <v>1566</v>
      </c>
      <c r="I19" s="43">
        <v>0.6</v>
      </c>
      <c r="J19" s="52" t="s">
        <v>1567</v>
      </c>
      <c r="K19" s="8">
        <v>1</v>
      </c>
      <c r="L19" s="62">
        <v>1</v>
      </c>
      <c r="M19" s="53">
        <v>1</v>
      </c>
      <c r="N19" s="53">
        <v>1</v>
      </c>
      <c r="O19" s="325">
        <f>[1]DPE!$K$22</f>
        <v>30000</v>
      </c>
    </row>
    <row r="20" spans="1:15" ht="78" customHeight="1" x14ac:dyDescent="0.25">
      <c r="A20" s="287"/>
      <c r="B20" s="355"/>
      <c r="C20" s="545"/>
      <c r="D20" s="546"/>
      <c r="E20" s="318"/>
      <c r="F20" s="320"/>
      <c r="G20" s="320"/>
      <c r="H20" s="56" t="s">
        <v>1568</v>
      </c>
      <c r="I20" s="43">
        <v>0.4</v>
      </c>
      <c r="J20" s="52" t="s">
        <v>1569</v>
      </c>
      <c r="K20" s="8">
        <v>1</v>
      </c>
      <c r="L20" s="62">
        <v>1</v>
      </c>
      <c r="M20" s="53">
        <v>1</v>
      </c>
      <c r="N20" s="53">
        <v>1</v>
      </c>
      <c r="O20" s="325"/>
    </row>
    <row r="21" spans="1:15" s="97" customFormat="1" ht="151.5" customHeight="1" x14ac:dyDescent="0.25">
      <c r="A21" s="320" t="s">
        <v>1570</v>
      </c>
      <c r="B21" s="355">
        <v>0.2</v>
      </c>
      <c r="C21" s="320" t="s">
        <v>1571</v>
      </c>
      <c r="D21" s="320" t="s">
        <v>1572</v>
      </c>
      <c r="E21" s="320">
        <v>1</v>
      </c>
      <c r="F21" s="320" t="s">
        <v>1548</v>
      </c>
      <c r="G21" s="320" t="s">
        <v>1573</v>
      </c>
      <c r="H21" s="56" t="s">
        <v>1574</v>
      </c>
      <c r="I21" s="43">
        <v>0.5</v>
      </c>
      <c r="J21" s="52" t="s">
        <v>1575</v>
      </c>
      <c r="K21" s="8">
        <v>1</v>
      </c>
      <c r="L21" s="62">
        <v>1</v>
      </c>
      <c r="M21" s="53">
        <v>1</v>
      </c>
      <c r="N21" s="53">
        <v>1</v>
      </c>
      <c r="O21" s="547">
        <f>[1]DPE!$K$35</f>
        <v>442700</v>
      </c>
    </row>
    <row r="22" spans="1:15" ht="151.5" customHeight="1" x14ac:dyDescent="0.25">
      <c r="A22" s="320"/>
      <c r="B22" s="355"/>
      <c r="C22" s="320"/>
      <c r="D22" s="320"/>
      <c r="E22" s="320"/>
      <c r="F22" s="320"/>
      <c r="G22" s="320"/>
      <c r="H22" s="56" t="s">
        <v>1576</v>
      </c>
      <c r="I22" s="43">
        <v>0.25</v>
      </c>
      <c r="J22" s="52" t="s">
        <v>1577</v>
      </c>
      <c r="K22" s="8" t="s">
        <v>36</v>
      </c>
      <c r="L22" s="62">
        <v>2</v>
      </c>
      <c r="M22" s="8" t="s">
        <v>36</v>
      </c>
      <c r="N22" s="8" t="s">
        <v>36</v>
      </c>
      <c r="O22" s="548"/>
    </row>
    <row r="23" spans="1:15" s="97" customFormat="1" ht="15" x14ac:dyDescent="0.25">
      <c r="O23" s="229"/>
    </row>
    <row r="24" spans="1:15" s="97" customFormat="1" ht="15" x14ac:dyDescent="0.25">
      <c r="O24" s="229"/>
    </row>
    <row r="25" spans="1:15" s="97" customFormat="1" ht="15" x14ac:dyDescent="0.25">
      <c r="O25" s="229"/>
    </row>
    <row r="26" spans="1:15" s="97" customFormat="1" ht="15" x14ac:dyDescent="0.25">
      <c r="O26" s="229"/>
    </row>
    <row r="27" spans="1:15" s="97" customFormat="1" ht="15" x14ac:dyDescent="0.25">
      <c r="O27" s="229"/>
    </row>
    <row r="28" spans="1:15" s="97" customFormat="1" ht="15" x14ac:dyDescent="0.25">
      <c r="O28" s="229"/>
    </row>
    <row r="29" spans="1:15" s="97" customFormat="1" ht="15" x14ac:dyDescent="0.25">
      <c r="O29" s="229"/>
    </row>
    <row r="30" spans="1:15" ht="168.75" customHeight="1" x14ac:dyDescent="0.25">
      <c r="A30" s="51" t="s">
        <v>1578</v>
      </c>
      <c r="B30" s="43" t="s">
        <v>36</v>
      </c>
      <c r="C30" s="137" t="s">
        <v>1571</v>
      </c>
      <c r="D30" s="136" t="s">
        <v>1572</v>
      </c>
      <c r="E30" s="126">
        <v>1</v>
      </c>
      <c r="F30" s="51" t="s">
        <v>1548</v>
      </c>
      <c r="G30" s="51" t="s">
        <v>1573</v>
      </c>
      <c r="H30" s="56" t="s">
        <v>1579</v>
      </c>
      <c r="I30" s="43">
        <v>0.25</v>
      </c>
      <c r="J30" s="52" t="s">
        <v>1580</v>
      </c>
      <c r="K30" s="8" t="s">
        <v>36</v>
      </c>
      <c r="L30" s="62" t="s">
        <v>36</v>
      </c>
      <c r="M30" s="53">
        <v>1</v>
      </c>
      <c r="N30" s="8" t="s">
        <v>36</v>
      </c>
      <c r="O30" s="237" t="s">
        <v>36</v>
      </c>
    </row>
    <row r="31" spans="1:15" x14ac:dyDescent="0.25">
      <c r="A31" s="370"/>
      <c r="B31" s="371">
        <f>SUM(B11:B30)</f>
        <v>1</v>
      </c>
      <c r="C31" s="372"/>
      <c r="D31" s="372"/>
      <c r="E31" s="372"/>
      <c r="F31" s="372"/>
      <c r="G31" s="372"/>
      <c r="H31" s="372"/>
      <c r="I31" s="371"/>
      <c r="J31" s="373" t="s">
        <v>22</v>
      </c>
      <c r="K31" s="373"/>
      <c r="L31" s="373"/>
      <c r="M31" s="373"/>
      <c r="N31" s="373"/>
      <c r="O31" s="9">
        <f>O33-O32</f>
        <v>626030</v>
      </c>
    </row>
    <row r="32" spans="1:15" x14ac:dyDescent="0.25">
      <c r="A32" s="370"/>
      <c r="B32" s="372"/>
      <c r="C32" s="372"/>
      <c r="D32" s="372"/>
      <c r="E32" s="372"/>
      <c r="F32" s="372"/>
      <c r="G32" s="372"/>
      <c r="H32" s="372"/>
      <c r="I32" s="372"/>
      <c r="J32" s="373" t="s">
        <v>23</v>
      </c>
      <c r="K32" s="373"/>
      <c r="L32" s="373"/>
      <c r="M32" s="373"/>
      <c r="N32" s="373"/>
      <c r="O32" s="9">
        <f>[1]DPE!$L$36</f>
        <v>0</v>
      </c>
    </row>
    <row r="33" spans="1:15" x14ac:dyDescent="0.25">
      <c r="A33" s="299" t="s">
        <v>24</v>
      </c>
      <c r="B33" s="300"/>
      <c r="C33" s="300"/>
      <c r="D33" s="300"/>
      <c r="E33" s="300"/>
      <c r="F33" s="300"/>
      <c r="G33" s="300"/>
      <c r="H33" s="300"/>
      <c r="I33" s="300"/>
      <c r="J33" s="300"/>
      <c r="K33" s="300"/>
      <c r="L33" s="300"/>
      <c r="M33" s="300"/>
      <c r="N33" s="301"/>
      <c r="O33" s="10">
        <f>[1]DPE!$K$36</f>
        <v>626030</v>
      </c>
    </row>
    <row r="34" spans="1:15" x14ac:dyDescent="0.25">
      <c r="A34" s="11"/>
      <c r="B34" s="11"/>
      <c r="C34" s="11"/>
      <c r="D34" s="11"/>
      <c r="E34" s="45"/>
      <c r="F34" s="45"/>
      <c r="G34" s="45"/>
      <c r="H34" s="11"/>
      <c r="I34" s="11"/>
      <c r="J34" s="45"/>
      <c r="K34" s="304" t="s">
        <v>15</v>
      </c>
      <c r="L34" s="304"/>
      <c r="M34" s="304"/>
      <c r="N34" s="304"/>
      <c r="O34" s="102">
        <v>52</v>
      </c>
    </row>
    <row r="36" spans="1:15" ht="15.75" customHeight="1" x14ac:dyDescent="0.25">
      <c r="K36" s="288" t="s">
        <v>16</v>
      </c>
      <c r="L36" s="288"/>
      <c r="M36" s="288"/>
      <c r="N36" s="288"/>
      <c r="O36" s="288"/>
    </row>
    <row r="37" spans="1:15" ht="15.75" customHeight="1" x14ac:dyDescent="0.25">
      <c r="K37" s="289"/>
      <c r="L37" s="289"/>
      <c r="M37" s="289"/>
      <c r="N37" s="289"/>
      <c r="O37" s="289"/>
    </row>
    <row r="38" spans="1:15" ht="15" x14ac:dyDescent="0.25">
      <c r="K38" s="289"/>
      <c r="L38" s="289"/>
      <c r="M38" s="289"/>
      <c r="N38" s="289"/>
      <c r="O38" s="289"/>
    </row>
    <row r="39" spans="1:15" ht="15" x14ac:dyDescent="0.25">
      <c r="K39" s="289"/>
      <c r="L39" s="289"/>
      <c r="M39" s="289"/>
      <c r="N39" s="289"/>
      <c r="O39" s="289"/>
    </row>
    <row r="40" spans="1:15" ht="15" x14ac:dyDescent="0.25">
      <c r="J40" s="66"/>
      <c r="K40" s="289"/>
      <c r="L40" s="289"/>
      <c r="M40" s="289"/>
      <c r="N40" s="289"/>
      <c r="O40" s="289"/>
    </row>
    <row r="41" spans="1:15" ht="15" x14ac:dyDescent="0.25">
      <c r="J41" s="66"/>
      <c r="K41" s="289"/>
      <c r="L41" s="289"/>
      <c r="M41" s="289"/>
      <c r="N41" s="289"/>
      <c r="O41" s="289"/>
    </row>
    <row r="42" spans="1:15" ht="15" x14ac:dyDescent="0.25">
      <c r="A42" s="303"/>
      <c r="B42" s="303"/>
      <c r="C42" s="303"/>
      <c r="D42" s="303"/>
      <c r="E42" s="66"/>
      <c r="F42" s="438"/>
      <c r="G42" s="438"/>
      <c r="H42" s="438"/>
      <c r="I42" s="438"/>
      <c r="J42" s="97"/>
      <c r="K42" s="290"/>
      <c r="L42" s="290"/>
      <c r="M42" s="290"/>
      <c r="N42" s="290"/>
      <c r="O42" s="290"/>
    </row>
    <row r="43" spans="1:15" ht="15" customHeight="1" x14ac:dyDescent="0.25">
      <c r="A43" s="285" t="s">
        <v>1581</v>
      </c>
      <c r="B43" s="285"/>
      <c r="C43" s="285"/>
      <c r="D43" s="285"/>
      <c r="E43" s="66"/>
      <c r="F43" s="285" t="s">
        <v>1582</v>
      </c>
      <c r="G43" s="285"/>
      <c r="H43" s="285"/>
      <c r="I43" s="285"/>
      <c r="J43" s="97"/>
      <c r="K43" s="291" t="s">
        <v>17</v>
      </c>
      <c r="L43" s="291"/>
      <c r="M43" s="291"/>
      <c r="N43" s="291"/>
      <c r="O43" s="291"/>
    </row>
    <row r="44" spans="1:15" ht="15" customHeight="1" x14ac:dyDescent="0.25">
      <c r="A44" s="286" t="s">
        <v>1583</v>
      </c>
      <c r="B44" s="286"/>
      <c r="C44" s="286"/>
      <c r="D44" s="286"/>
      <c r="E44" s="66"/>
      <c r="F44" s="286" t="s">
        <v>1584</v>
      </c>
      <c r="G44" s="286"/>
      <c r="H44" s="286"/>
      <c r="I44" s="286"/>
      <c r="J44" s="97"/>
      <c r="K44" s="292" t="s">
        <v>18</v>
      </c>
      <c r="L44" s="292"/>
      <c r="M44" s="292"/>
      <c r="N44" s="292"/>
      <c r="O44" s="292"/>
    </row>
    <row r="45" spans="1:15" ht="15" x14ac:dyDescent="0.2">
      <c r="A45" s="15"/>
      <c r="B45" s="15"/>
      <c r="C45" s="15"/>
      <c r="D45" s="15"/>
      <c r="E45" s="16"/>
      <c r="F45" s="15"/>
      <c r="G45" s="15"/>
      <c r="H45" s="17"/>
      <c r="I45" s="17"/>
      <c r="J45" s="119"/>
      <c r="K45" s="340"/>
      <c r="L45" s="340"/>
      <c r="M45" s="340"/>
      <c r="N45" s="340"/>
      <c r="O45" s="340"/>
    </row>
    <row r="46" spans="1:15" ht="15" x14ac:dyDescent="0.2">
      <c r="A46" s="15"/>
      <c r="B46" s="15"/>
      <c r="C46" s="15"/>
      <c r="D46" s="15"/>
      <c r="E46" s="16"/>
      <c r="F46" s="15"/>
      <c r="G46" s="15"/>
      <c r="H46" s="17"/>
      <c r="I46" s="17"/>
      <c r="J46" s="119"/>
      <c r="K46" s="340"/>
      <c r="L46" s="340"/>
      <c r="M46" s="340"/>
      <c r="N46" s="340"/>
      <c r="O46" s="340"/>
    </row>
    <row r="47" spans="1:15" ht="15" x14ac:dyDescent="0.2">
      <c r="A47" s="15"/>
      <c r="B47" s="15"/>
      <c r="C47" s="15"/>
      <c r="D47" s="15"/>
      <c r="E47" s="16"/>
      <c r="F47" s="15"/>
      <c r="G47" s="15"/>
      <c r="H47" s="17"/>
      <c r="I47" s="17"/>
      <c r="J47" s="119"/>
      <c r="K47" s="340"/>
      <c r="L47" s="340"/>
      <c r="M47" s="340"/>
      <c r="N47" s="340"/>
      <c r="O47" s="340"/>
    </row>
    <row r="48" spans="1:15" ht="15" x14ac:dyDescent="0.2">
      <c r="A48" s="15"/>
      <c r="B48" s="15"/>
      <c r="C48" s="15"/>
      <c r="D48" s="15"/>
      <c r="E48" s="16"/>
      <c r="F48" s="15"/>
      <c r="G48" s="15"/>
      <c r="H48" s="17"/>
      <c r="I48" s="17"/>
      <c r="J48" s="119"/>
      <c r="K48" s="340"/>
      <c r="L48" s="340"/>
      <c r="M48" s="340"/>
      <c r="N48" s="340"/>
      <c r="O48" s="340"/>
    </row>
    <row r="49" spans="1:15" ht="15" x14ac:dyDescent="0.2">
      <c r="A49" s="15"/>
      <c r="B49" s="15"/>
      <c r="C49" s="15"/>
      <c r="D49" s="15"/>
      <c r="E49" s="16"/>
      <c r="F49" s="15"/>
      <c r="G49" s="15"/>
      <c r="H49" s="17"/>
      <c r="I49" s="17"/>
      <c r="J49" s="78"/>
      <c r="K49" s="340"/>
      <c r="L49" s="340"/>
      <c r="M49" s="340"/>
      <c r="N49" s="340"/>
      <c r="O49" s="340"/>
    </row>
    <row r="50" spans="1:15" ht="15" x14ac:dyDescent="0.2">
      <c r="A50" s="15"/>
      <c r="B50" s="15"/>
      <c r="C50" s="15"/>
      <c r="D50" s="15"/>
      <c r="E50" s="16"/>
      <c r="F50" s="15"/>
      <c r="G50" s="15"/>
      <c r="H50" s="17"/>
      <c r="I50" s="17"/>
      <c r="J50" s="78"/>
      <c r="K50" s="341"/>
      <c r="L50" s="341"/>
      <c r="M50" s="341"/>
      <c r="N50" s="341"/>
      <c r="O50" s="341"/>
    </row>
    <row r="51" spans="1:15" ht="15" customHeight="1" x14ac:dyDescent="0.2">
      <c r="A51" s="15"/>
      <c r="B51" s="15"/>
      <c r="C51" s="15"/>
      <c r="D51" s="15"/>
      <c r="E51" s="16"/>
      <c r="F51" s="15"/>
      <c r="G51" s="15"/>
      <c r="H51" s="17"/>
      <c r="I51" s="17"/>
      <c r="J51" s="78"/>
      <c r="K51" s="291" t="s">
        <v>19</v>
      </c>
      <c r="L51" s="291"/>
      <c r="M51" s="291"/>
      <c r="N51" s="291"/>
      <c r="O51" s="291"/>
    </row>
    <row r="52" spans="1:15" ht="15.75" customHeight="1" x14ac:dyDescent="0.2">
      <c r="A52" s="15"/>
      <c r="B52" s="15"/>
      <c r="C52" s="15"/>
      <c r="D52" s="15"/>
      <c r="E52" s="16"/>
      <c r="F52" s="15"/>
      <c r="G52" s="15"/>
      <c r="H52" s="17"/>
      <c r="I52" s="17"/>
      <c r="J52" s="78"/>
      <c r="K52" s="292" t="s">
        <v>20</v>
      </c>
      <c r="L52" s="292"/>
      <c r="M52" s="292"/>
      <c r="N52" s="292"/>
      <c r="O52" s="292"/>
    </row>
  </sheetData>
  <sheetProtection selectLockedCells="1"/>
  <mergeCells count="75">
    <mergeCell ref="K45:O50"/>
    <mergeCell ref="K51:O51"/>
    <mergeCell ref="K52:O52"/>
    <mergeCell ref="A43:D43"/>
    <mergeCell ref="F43:I43"/>
    <mergeCell ref="K43:O43"/>
    <mergeCell ref="A44:D44"/>
    <mergeCell ref="F44:I44"/>
    <mergeCell ref="K44:O44"/>
    <mergeCell ref="A33:N33"/>
    <mergeCell ref="K34:N34"/>
    <mergeCell ref="K36:O36"/>
    <mergeCell ref="K37:O42"/>
    <mergeCell ref="A42:D42"/>
    <mergeCell ref="F42:I42"/>
    <mergeCell ref="A31:A32"/>
    <mergeCell ref="B31:B32"/>
    <mergeCell ref="C31:H32"/>
    <mergeCell ref="I31:I32"/>
    <mergeCell ref="J31:N31"/>
    <mergeCell ref="J32:N32"/>
    <mergeCell ref="G19:G20"/>
    <mergeCell ref="O19:O20"/>
    <mergeCell ref="A21:A22"/>
    <mergeCell ref="B21:B22"/>
    <mergeCell ref="C21:C22"/>
    <mergeCell ref="D21:D22"/>
    <mergeCell ref="E21:E22"/>
    <mergeCell ref="F21:F22"/>
    <mergeCell ref="G21:G22"/>
    <mergeCell ref="A19:A20"/>
    <mergeCell ref="B19:B20"/>
    <mergeCell ref="C19:C20"/>
    <mergeCell ref="D19:D20"/>
    <mergeCell ref="E19:E20"/>
    <mergeCell ref="F19:F20"/>
    <mergeCell ref="O21:O22"/>
    <mergeCell ref="G11:G13"/>
    <mergeCell ref="O11:O13"/>
    <mergeCell ref="A14:A15"/>
    <mergeCell ref="B14:B15"/>
    <mergeCell ref="C14:C15"/>
    <mergeCell ref="D14:D15"/>
    <mergeCell ref="E14:E15"/>
    <mergeCell ref="F14:F15"/>
    <mergeCell ref="G14:G15"/>
    <mergeCell ref="O14:O15"/>
    <mergeCell ref="A11:A13"/>
    <mergeCell ref="B11:B13"/>
    <mergeCell ref="C11:C13"/>
    <mergeCell ref="D11:D13"/>
    <mergeCell ref="E11:E13"/>
    <mergeCell ref="F11:F13"/>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&amp;K08-0243</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topLeftCell="A62" zoomScale="95" zoomScaleNormal="95" workbookViewId="0">
      <selection activeCell="O66" sqref="O66"/>
    </sheetView>
  </sheetViews>
  <sheetFormatPr baseColWidth="10" defaultColWidth="24.28515625" defaultRowHeight="15.75" x14ac:dyDescent="0.25"/>
  <cols>
    <col min="1" max="1" width="15.7109375" style="1" customWidth="1"/>
    <col min="2" max="2" width="7.28515625" style="1" customWidth="1"/>
    <col min="3" max="4" width="15.7109375" style="1" customWidth="1"/>
    <col min="5" max="5" width="7.28515625" style="13" customWidth="1"/>
    <col min="6" max="6" width="15.7109375" style="13" customWidth="1"/>
    <col min="7" max="7" width="15.7109375" style="1" customWidth="1"/>
    <col min="8" max="8" width="25.7109375" style="1" customWidth="1"/>
    <col min="9" max="9" width="7.28515625" style="13" customWidth="1"/>
    <col min="10" max="10" width="15.7109375" style="13" customWidth="1"/>
    <col min="11" max="14" width="7.28515625" style="13" customWidth="1"/>
    <col min="15" max="15" width="19.7109375" style="108"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140</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81.75" customHeight="1" x14ac:dyDescent="0.25">
      <c r="A11" s="315" t="s">
        <v>1585</v>
      </c>
      <c r="B11" s="316">
        <v>0.15</v>
      </c>
      <c r="C11" s="320" t="s">
        <v>1586</v>
      </c>
      <c r="D11" s="317" t="s">
        <v>1587</v>
      </c>
      <c r="E11" s="318">
        <v>2</v>
      </c>
      <c r="F11" s="317" t="s">
        <v>1588</v>
      </c>
      <c r="G11" s="317" t="s">
        <v>1589</v>
      </c>
      <c r="H11" s="49" t="s">
        <v>1590</v>
      </c>
      <c r="I11" s="59">
        <v>0.15</v>
      </c>
      <c r="J11" s="52" t="s">
        <v>828</v>
      </c>
      <c r="K11" s="62" t="s">
        <v>36</v>
      </c>
      <c r="L11" s="62">
        <v>1</v>
      </c>
      <c r="M11" s="62">
        <v>1</v>
      </c>
      <c r="N11" s="62" t="s">
        <v>36</v>
      </c>
      <c r="O11" s="402">
        <f>[1]UEF!$K$23</f>
        <v>942700</v>
      </c>
    </row>
    <row r="12" spans="1:15" ht="81.75" customHeight="1" x14ac:dyDescent="0.25">
      <c r="A12" s="315"/>
      <c r="B12" s="387"/>
      <c r="C12" s="320"/>
      <c r="D12" s="317"/>
      <c r="E12" s="318"/>
      <c r="F12" s="317"/>
      <c r="G12" s="317"/>
      <c r="H12" s="49" t="s">
        <v>1591</v>
      </c>
      <c r="I12" s="59">
        <v>0.2</v>
      </c>
      <c r="J12" s="52" t="s">
        <v>1592</v>
      </c>
      <c r="K12" s="62" t="s">
        <v>36</v>
      </c>
      <c r="L12" s="62">
        <v>1</v>
      </c>
      <c r="M12" s="62">
        <v>1</v>
      </c>
      <c r="N12" s="62" t="s">
        <v>36</v>
      </c>
      <c r="O12" s="402"/>
    </row>
    <row r="13" spans="1:15" ht="90" customHeight="1" x14ac:dyDescent="0.25">
      <c r="A13" s="315"/>
      <c r="B13" s="387"/>
      <c r="C13" s="320"/>
      <c r="D13" s="317"/>
      <c r="E13" s="318"/>
      <c r="F13" s="317"/>
      <c r="G13" s="317"/>
      <c r="H13" s="49" t="s">
        <v>1593</v>
      </c>
      <c r="I13" s="59">
        <v>0.3</v>
      </c>
      <c r="J13" s="52" t="s">
        <v>1594</v>
      </c>
      <c r="K13" s="62" t="s">
        <v>36</v>
      </c>
      <c r="L13" s="62">
        <v>1</v>
      </c>
      <c r="M13" s="62">
        <v>1</v>
      </c>
      <c r="N13" s="62" t="s">
        <v>36</v>
      </c>
      <c r="O13" s="402"/>
    </row>
    <row r="14" spans="1:15" ht="52.5" customHeight="1" x14ac:dyDescent="0.25">
      <c r="A14" s="315"/>
      <c r="B14" s="387"/>
      <c r="C14" s="320"/>
      <c r="D14" s="317"/>
      <c r="E14" s="318"/>
      <c r="F14" s="317"/>
      <c r="G14" s="317"/>
      <c r="H14" s="49" t="s">
        <v>1595</v>
      </c>
      <c r="I14" s="59">
        <v>0.1</v>
      </c>
      <c r="J14" s="52" t="s">
        <v>39</v>
      </c>
      <c r="K14" s="62" t="s">
        <v>36</v>
      </c>
      <c r="L14" s="62">
        <v>1</v>
      </c>
      <c r="M14" s="62">
        <v>1</v>
      </c>
      <c r="N14" s="62" t="s">
        <v>36</v>
      </c>
      <c r="O14" s="402"/>
    </row>
    <row r="15" spans="1:15" ht="124.5" customHeight="1" x14ac:dyDescent="0.25">
      <c r="A15" s="315"/>
      <c r="B15" s="387"/>
      <c r="C15" s="320"/>
      <c r="D15" s="317"/>
      <c r="E15" s="318"/>
      <c r="F15" s="317"/>
      <c r="G15" s="317"/>
      <c r="H15" s="49" t="s">
        <v>1596</v>
      </c>
      <c r="I15" s="59">
        <v>0.15</v>
      </c>
      <c r="J15" s="52" t="s">
        <v>1597</v>
      </c>
      <c r="K15" s="62" t="s">
        <v>36</v>
      </c>
      <c r="L15" s="33">
        <v>1</v>
      </c>
      <c r="M15" s="50">
        <v>1</v>
      </c>
      <c r="N15" s="28">
        <v>1</v>
      </c>
      <c r="O15" s="402"/>
    </row>
    <row r="16" spans="1:15" ht="82.5" customHeight="1" x14ac:dyDescent="0.25">
      <c r="A16" s="315"/>
      <c r="B16" s="387"/>
      <c r="C16" s="320"/>
      <c r="D16" s="317"/>
      <c r="E16" s="318"/>
      <c r="F16" s="317"/>
      <c r="G16" s="317"/>
      <c r="H16" s="56" t="s">
        <v>1598</v>
      </c>
      <c r="I16" s="43">
        <v>0.1</v>
      </c>
      <c r="J16" s="52" t="s">
        <v>828</v>
      </c>
      <c r="K16" s="33">
        <v>6</v>
      </c>
      <c r="L16" s="33">
        <v>6</v>
      </c>
      <c r="M16" s="50">
        <v>6</v>
      </c>
      <c r="N16" s="28">
        <v>6</v>
      </c>
      <c r="O16" s="402"/>
    </row>
    <row r="17" spans="1:15" s="24" customFormat="1" ht="15" x14ac:dyDescent="0.25">
      <c r="O17" s="223"/>
    </row>
    <row r="18" spans="1:15" s="24" customFormat="1" ht="15" x14ac:dyDescent="0.25">
      <c r="O18" s="223"/>
    </row>
    <row r="19" spans="1:15" s="24" customFormat="1" ht="15" x14ac:dyDescent="0.25">
      <c r="O19" s="223"/>
    </row>
    <row r="20" spans="1:15" s="24" customFormat="1" ht="15" x14ac:dyDescent="0.25">
      <c r="O20" s="223"/>
    </row>
    <row r="21" spans="1:15" ht="104.25" customHeight="1" x14ac:dyDescent="0.25">
      <c r="A21" s="315" t="s">
        <v>1599</v>
      </c>
      <c r="B21" s="316">
        <v>0.15</v>
      </c>
      <c r="C21" s="320" t="s">
        <v>1600</v>
      </c>
      <c r="D21" s="317" t="s">
        <v>1601</v>
      </c>
      <c r="E21" s="318">
        <v>5</v>
      </c>
      <c r="F21" s="317" t="s">
        <v>1588</v>
      </c>
      <c r="G21" s="317" t="s">
        <v>1602</v>
      </c>
      <c r="H21" s="49" t="s">
        <v>1603</v>
      </c>
      <c r="I21" s="59">
        <v>0.4</v>
      </c>
      <c r="J21" s="52" t="s">
        <v>320</v>
      </c>
      <c r="K21" s="62" t="s">
        <v>36</v>
      </c>
      <c r="L21" s="62">
        <v>1</v>
      </c>
      <c r="M21" s="62">
        <v>2</v>
      </c>
      <c r="N21" s="62">
        <v>2</v>
      </c>
      <c r="O21" s="402">
        <f>[1]UEF!$K$40</f>
        <v>2470372</v>
      </c>
    </row>
    <row r="22" spans="1:15" ht="104.25" customHeight="1" x14ac:dyDescent="0.25">
      <c r="A22" s="315"/>
      <c r="B22" s="316"/>
      <c r="C22" s="320"/>
      <c r="D22" s="317"/>
      <c r="E22" s="318"/>
      <c r="F22" s="317"/>
      <c r="G22" s="317"/>
      <c r="H22" s="49" t="s">
        <v>1604</v>
      </c>
      <c r="I22" s="59">
        <v>0.5</v>
      </c>
      <c r="J22" s="52" t="s">
        <v>39</v>
      </c>
      <c r="K22" s="62" t="s">
        <v>36</v>
      </c>
      <c r="L22" s="62">
        <v>1</v>
      </c>
      <c r="M22" s="62">
        <v>2</v>
      </c>
      <c r="N22" s="62">
        <v>2</v>
      </c>
      <c r="O22" s="402"/>
    </row>
    <row r="23" spans="1:15" ht="104.25" customHeight="1" x14ac:dyDescent="0.25">
      <c r="A23" s="315"/>
      <c r="B23" s="316"/>
      <c r="C23" s="320"/>
      <c r="D23" s="317"/>
      <c r="E23" s="318"/>
      <c r="F23" s="317"/>
      <c r="G23" s="317"/>
      <c r="H23" s="49" t="s">
        <v>1605</v>
      </c>
      <c r="I23" s="59">
        <v>0.1</v>
      </c>
      <c r="J23" s="52" t="s">
        <v>1606</v>
      </c>
      <c r="K23" s="62" t="s">
        <v>36</v>
      </c>
      <c r="L23" s="62">
        <v>1</v>
      </c>
      <c r="M23" s="62">
        <v>2</v>
      </c>
      <c r="N23" s="62">
        <v>2</v>
      </c>
      <c r="O23" s="402"/>
    </row>
    <row r="24" spans="1:15" ht="109.5" customHeight="1" x14ac:dyDescent="0.25">
      <c r="A24" s="320" t="s">
        <v>1607</v>
      </c>
      <c r="B24" s="355">
        <v>0.15</v>
      </c>
      <c r="C24" s="327" t="s">
        <v>1608</v>
      </c>
      <c r="D24" s="356" t="s">
        <v>1601</v>
      </c>
      <c r="E24" s="318">
        <v>16</v>
      </c>
      <c r="F24" s="317" t="s">
        <v>1588</v>
      </c>
      <c r="G24" s="320" t="s">
        <v>1609</v>
      </c>
      <c r="H24" s="56" t="s">
        <v>1610</v>
      </c>
      <c r="I24" s="43">
        <v>0.5</v>
      </c>
      <c r="J24" s="52" t="s">
        <v>1594</v>
      </c>
      <c r="K24" s="8">
        <v>4</v>
      </c>
      <c r="L24" s="8">
        <v>4</v>
      </c>
      <c r="M24" s="8">
        <v>4</v>
      </c>
      <c r="N24" s="8">
        <v>4</v>
      </c>
      <c r="O24" s="402">
        <f>[1]UEF!$K$44</f>
        <v>0</v>
      </c>
    </row>
    <row r="25" spans="1:15" ht="48" customHeight="1" x14ac:dyDescent="0.25">
      <c r="A25" s="320"/>
      <c r="B25" s="335"/>
      <c r="C25" s="327"/>
      <c r="D25" s="356"/>
      <c r="E25" s="318"/>
      <c r="F25" s="317"/>
      <c r="G25" s="320"/>
      <c r="H25" s="56" t="s">
        <v>1611</v>
      </c>
      <c r="I25" s="43">
        <v>0.4</v>
      </c>
      <c r="J25" s="52" t="s">
        <v>39</v>
      </c>
      <c r="K25" s="8">
        <v>4</v>
      </c>
      <c r="L25" s="8">
        <v>4</v>
      </c>
      <c r="M25" s="8">
        <v>4</v>
      </c>
      <c r="N25" s="8">
        <v>4</v>
      </c>
      <c r="O25" s="402"/>
    </row>
    <row r="26" spans="1:15" ht="48" customHeight="1" x14ac:dyDescent="0.25">
      <c r="A26" s="320"/>
      <c r="B26" s="335"/>
      <c r="C26" s="327"/>
      <c r="D26" s="356"/>
      <c r="E26" s="318"/>
      <c r="F26" s="317"/>
      <c r="G26" s="320"/>
      <c r="H26" s="56" t="s">
        <v>1612</v>
      </c>
      <c r="I26" s="43">
        <v>0.1</v>
      </c>
      <c r="J26" s="52" t="s">
        <v>352</v>
      </c>
      <c r="K26" s="8">
        <v>4</v>
      </c>
      <c r="L26" s="8">
        <v>4</v>
      </c>
      <c r="M26" s="8">
        <v>4</v>
      </c>
      <c r="N26" s="8">
        <v>4</v>
      </c>
      <c r="O26" s="402"/>
    </row>
    <row r="27" spans="1:15" s="97" customFormat="1" ht="15.75" customHeight="1" x14ac:dyDescent="0.25">
      <c r="O27" s="229"/>
    </row>
    <row r="28" spans="1:15" s="97" customFormat="1" ht="15.75" customHeight="1" x14ac:dyDescent="0.25">
      <c r="O28" s="229"/>
    </row>
    <row r="29" spans="1:15" s="97" customFormat="1" ht="15.75" customHeight="1" x14ac:dyDescent="0.25">
      <c r="O29" s="229"/>
    </row>
    <row r="30" spans="1:15" s="97" customFormat="1" ht="15.75" customHeight="1" x14ac:dyDescent="0.25">
      <c r="O30" s="229"/>
    </row>
    <row r="31" spans="1:15" ht="158.25" customHeight="1" x14ac:dyDescent="0.25">
      <c r="A31" s="315" t="s">
        <v>1613</v>
      </c>
      <c r="B31" s="316">
        <v>0.15</v>
      </c>
      <c r="C31" s="327" t="s">
        <v>1614</v>
      </c>
      <c r="D31" s="356" t="s">
        <v>1601</v>
      </c>
      <c r="E31" s="318">
        <v>40</v>
      </c>
      <c r="F31" s="317" t="s">
        <v>1588</v>
      </c>
      <c r="G31" s="320" t="s">
        <v>1615</v>
      </c>
      <c r="H31" s="56" t="s">
        <v>1616</v>
      </c>
      <c r="I31" s="43">
        <v>0.7</v>
      </c>
      <c r="J31" s="52" t="s">
        <v>1594</v>
      </c>
      <c r="K31" s="8">
        <v>5</v>
      </c>
      <c r="L31" s="62">
        <v>10</v>
      </c>
      <c r="M31" s="62">
        <v>10</v>
      </c>
      <c r="N31" s="62">
        <v>15</v>
      </c>
      <c r="O31" s="402">
        <f>[1]UEF!$K$48</f>
        <v>2000</v>
      </c>
    </row>
    <row r="32" spans="1:15" ht="46.5" customHeight="1" x14ac:dyDescent="0.25">
      <c r="A32" s="315"/>
      <c r="B32" s="387"/>
      <c r="C32" s="327"/>
      <c r="D32" s="356"/>
      <c r="E32" s="318"/>
      <c r="F32" s="317"/>
      <c r="G32" s="320"/>
      <c r="H32" s="56" t="s">
        <v>1611</v>
      </c>
      <c r="I32" s="43">
        <v>0.2</v>
      </c>
      <c r="J32" s="52" t="s">
        <v>39</v>
      </c>
      <c r="K32" s="8">
        <v>5</v>
      </c>
      <c r="L32" s="62">
        <v>10</v>
      </c>
      <c r="M32" s="62">
        <v>10</v>
      </c>
      <c r="N32" s="62">
        <v>15</v>
      </c>
      <c r="O32" s="402"/>
    </row>
    <row r="33" spans="1:15" ht="66" customHeight="1" x14ac:dyDescent="0.25">
      <c r="A33" s="315"/>
      <c r="B33" s="387"/>
      <c r="C33" s="327"/>
      <c r="D33" s="356"/>
      <c r="E33" s="318"/>
      <c r="F33" s="317"/>
      <c r="G33" s="320"/>
      <c r="H33" s="56" t="s">
        <v>1612</v>
      </c>
      <c r="I33" s="43">
        <v>0.1</v>
      </c>
      <c r="J33" s="52" t="s">
        <v>1606</v>
      </c>
      <c r="K33" s="8">
        <v>5</v>
      </c>
      <c r="L33" s="62">
        <v>10</v>
      </c>
      <c r="M33" s="62">
        <v>10</v>
      </c>
      <c r="N33" s="62">
        <v>15</v>
      </c>
      <c r="O33" s="402"/>
    </row>
    <row r="34" spans="1:15" ht="120.75" customHeight="1" x14ac:dyDescent="0.25">
      <c r="A34" s="320" t="s">
        <v>1617</v>
      </c>
      <c r="B34" s="355">
        <v>0.1</v>
      </c>
      <c r="C34" s="315" t="s">
        <v>1618</v>
      </c>
      <c r="D34" s="317" t="s">
        <v>1601</v>
      </c>
      <c r="E34" s="318">
        <v>3</v>
      </c>
      <c r="F34" s="317" t="s">
        <v>1588</v>
      </c>
      <c r="G34" s="317" t="s">
        <v>1619</v>
      </c>
      <c r="H34" s="49" t="s">
        <v>1620</v>
      </c>
      <c r="I34" s="59">
        <v>0.5</v>
      </c>
      <c r="J34" s="51" t="s">
        <v>63</v>
      </c>
      <c r="K34" s="62" t="s">
        <v>36</v>
      </c>
      <c r="L34" s="62">
        <v>1</v>
      </c>
      <c r="M34" s="62">
        <v>1</v>
      </c>
      <c r="N34" s="50">
        <v>1</v>
      </c>
      <c r="O34" s="402">
        <f>[1]UEF!$K$54</f>
        <v>2000</v>
      </c>
    </row>
    <row r="35" spans="1:15" ht="120.75" customHeight="1" x14ac:dyDescent="0.25">
      <c r="A35" s="320"/>
      <c r="B35" s="335"/>
      <c r="C35" s="315"/>
      <c r="D35" s="317"/>
      <c r="E35" s="318"/>
      <c r="F35" s="317"/>
      <c r="G35" s="317"/>
      <c r="H35" s="49" t="s">
        <v>1621</v>
      </c>
      <c r="I35" s="59">
        <v>0.5</v>
      </c>
      <c r="J35" s="51" t="s">
        <v>63</v>
      </c>
      <c r="K35" s="62" t="s">
        <v>36</v>
      </c>
      <c r="L35" s="62">
        <v>1</v>
      </c>
      <c r="M35" s="62">
        <v>1</v>
      </c>
      <c r="N35" s="50">
        <v>1</v>
      </c>
      <c r="O35" s="402"/>
    </row>
    <row r="36" spans="1:15" s="97" customFormat="1" ht="15" x14ac:dyDescent="0.25">
      <c r="O36" s="229"/>
    </row>
    <row r="37" spans="1:15" s="97" customFormat="1" ht="15" x14ac:dyDescent="0.25">
      <c r="O37" s="229"/>
    </row>
    <row r="38" spans="1:15" s="97" customFormat="1" ht="15" x14ac:dyDescent="0.25">
      <c r="O38" s="229"/>
    </row>
    <row r="39" spans="1:15" s="97" customFormat="1" ht="15" x14ac:dyDescent="0.25">
      <c r="O39" s="229"/>
    </row>
    <row r="40" spans="1:15" s="97" customFormat="1" ht="96" customHeight="1" x14ac:dyDescent="0.25">
      <c r="A40" s="305" t="s">
        <v>1622</v>
      </c>
      <c r="B40" s="307">
        <v>0.1</v>
      </c>
      <c r="C40" s="305" t="s">
        <v>1623</v>
      </c>
      <c r="D40" s="305" t="s">
        <v>1601</v>
      </c>
      <c r="E40" s="313">
        <v>3</v>
      </c>
      <c r="F40" s="305" t="s">
        <v>1588</v>
      </c>
      <c r="G40" s="403" t="s">
        <v>36</v>
      </c>
      <c r="H40" s="56" t="s">
        <v>1624</v>
      </c>
      <c r="I40" s="43">
        <v>0.4</v>
      </c>
      <c r="J40" s="52" t="s">
        <v>1592</v>
      </c>
      <c r="K40" s="62" t="s">
        <v>36</v>
      </c>
      <c r="L40" s="62">
        <v>1</v>
      </c>
      <c r="M40" s="62">
        <v>1</v>
      </c>
      <c r="N40" s="50">
        <v>1</v>
      </c>
      <c r="O40" s="549">
        <f>[1]UEF!$K$56</f>
        <v>0</v>
      </c>
    </row>
    <row r="41" spans="1:15" ht="81" customHeight="1" x14ac:dyDescent="0.25">
      <c r="A41" s="306"/>
      <c r="B41" s="308"/>
      <c r="C41" s="306" t="s">
        <v>1623</v>
      </c>
      <c r="D41" s="306" t="s">
        <v>1601</v>
      </c>
      <c r="E41" s="314"/>
      <c r="F41" s="306" t="s">
        <v>1625</v>
      </c>
      <c r="G41" s="407" t="s">
        <v>1626</v>
      </c>
      <c r="H41" s="56" t="s">
        <v>1627</v>
      </c>
      <c r="I41" s="43">
        <v>0.5</v>
      </c>
      <c r="J41" s="52" t="s">
        <v>1594</v>
      </c>
      <c r="K41" s="62" t="s">
        <v>36</v>
      </c>
      <c r="L41" s="62">
        <v>1</v>
      </c>
      <c r="M41" s="62">
        <v>1</v>
      </c>
      <c r="N41" s="50">
        <v>1</v>
      </c>
      <c r="O41" s="550"/>
    </row>
    <row r="42" spans="1:15" ht="81" customHeight="1" x14ac:dyDescent="0.25">
      <c r="A42" s="332"/>
      <c r="B42" s="360"/>
      <c r="C42" s="332"/>
      <c r="D42" s="332"/>
      <c r="E42" s="363"/>
      <c r="F42" s="332"/>
      <c r="G42" s="404"/>
      <c r="H42" s="56" t="s">
        <v>1628</v>
      </c>
      <c r="I42" s="43">
        <v>0.1</v>
      </c>
      <c r="J42" s="52" t="s">
        <v>39</v>
      </c>
      <c r="K42" s="62" t="s">
        <v>36</v>
      </c>
      <c r="L42" s="62">
        <v>1</v>
      </c>
      <c r="M42" s="62">
        <v>1</v>
      </c>
      <c r="N42" s="50">
        <v>1</v>
      </c>
      <c r="O42" s="551"/>
    </row>
    <row r="43" spans="1:15" ht="102" customHeight="1" x14ac:dyDescent="0.25">
      <c r="A43" s="320" t="s">
        <v>1629</v>
      </c>
      <c r="B43" s="355">
        <v>0.05</v>
      </c>
      <c r="C43" s="327" t="s">
        <v>1630</v>
      </c>
      <c r="D43" s="356" t="s">
        <v>1601</v>
      </c>
      <c r="E43" s="318">
        <v>3</v>
      </c>
      <c r="F43" s="320" t="s">
        <v>1588</v>
      </c>
      <c r="G43" s="320" t="s">
        <v>1631</v>
      </c>
      <c r="H43" s="56" t="s">
        <v>1624</v>
      </c>
      <c r="I43" s="43">
        <v>0.4</v>
      </c>
      <c r="J43" s="52" t="s">
        <v>1592</v>
      </c>
      <c r="K43" s="62" t="s">
        <v>36</v>
      </c>
      <c r="L43" s="62">
        <v>1</v>
      </c>
      <c r="M43" s="62">
        <v>1</v>
      </c>
      <c r="N43" s="50">
        <v>1</v>
      </c>
      <c r="O43" s="552">
        <f>[1]UEF!$K$66</f>
        <v>455452</v>
      </c>
    </row>
    <row r="44" spans="1:15" ht="81" customHeight="1" x14ac:dyDescent="0.25">
      <c r="A44" s="320"/>
      <c r="B44" s="335"/>
      <c r="C44" s="327"/>
      <c r="D44" s="356"/>
      <c r="E44" s="318"/>
      <c r="F44" s="320"/>
      <c r="G44" s="320"/>
      <c r="H44" s="56" t="s">
        <v>1627</v>
      </c>
      <c r="I44" s="43">
        <v>0.5</v>
      </c>
      <c r="J44" s="52" t="s">
        <v>1594</v>
      </c>
      <c r="K44" s="62" t="s">
        <v>36</v>
      </c>
      <c r="L44" s="62">
        <v>1</v>
      </c>
      <c r="M44" s="62">
        <v>1</v>
      </c>
      <c r="N44" s="50">
        <v>1</v>
      </c>
      <c r="O44" s="402"/>
    </row>
    <row r="45" spans="1:15" ht="81" customHeight="1" x14ac:dyDescent="0.25">
      <c r="A45" s="320"/>
      <c r="B45" s="335"/>
      <c r="C45" s="327"/>
      <c r="D45" s="356"/>
      <c r="E45" s="318"/>
      <c r="F45" s="320"/>
      <c r="G45" s="320"/>
      <c r="H45" s="56" t="s">
        <v>1628</v>
      </c>
      <c r="I45" s="43">
        <v>0.1</v>
      </c>
      <c r="J45" s="52" t="s">
        <v>39</v>
      </c>
      <c r="K45" s="62" t="s">
        <v>36</v>
      </c>
      <c r="L45" s="62">
        <v>1</v>
      </c>
      <c r="M45" s="62">
        <v>1</v>
      </c>
      <c r="N45" s="50">
        <v>1</v>
      </c>
      <c r="O45" s="402"/>
    </row>
    <row r="46" spans="1:15" s="97" customFormat="1" ht="15" x14ac:dyDescent="0.25">
      <c r="O46" s="229"/>
    </row>
    <row r="47" spans="1:15" s="97" customFormat="1" ht="15" x14ac:dyDescent="0.25">
      <c r="O47" s="229"/>
    </row>
    <row r="48" spans="1:15" s="97" customFormat="1" ht="15" x14ac:dyDescent="0.25">
      <c r="O48" s="229"/>
    </row>
    <row r="49" spans="1:15" ht="93.75" customHeight="1" x14ac:dyDescent="0.25">
      <c r="A49" s="320" t="s">
        <v>1632</v>
      </c>
      <c r="B49" s="355">
        <v>0.05</v>
      </c>
      <c r="C49" s="315" t="s">
        <v>1633</v>
      </c>
      <c r="D49" s="356" t="s">
        <v>1601</v>
      </c>
      <c r="E49" s="318">
        <v>3</v>
      </c>
      <c r="F49" s="317" t="s">
        <v>1588</v>
      </c>
      <c r="G49" s="317" t="s">
        <v>1631</v>
      </c>
      <c r="H49" s="56" t="s">
        <v>1624</v>
      </c>
      <c r="I49" s="43">
        <v>0.4</v>
      </c>
      <c r="J49" s="52" t="s">
        <v>1592</v>
      </c>
      <c r="K49" s="62" t="s">
        <v>36</v>
      </c>
      <c r="L49" s="62">
        <v>1</v>
      </c>
      <c r="M49" s="62">
        <v>1</v>
      </c>
      <c r="N49" s="50">
        <v>1</v>
      </c>
      <c r="O49" s="430">
        <f>[1]UEF!$K$68</f>
        <v>0</v>
      </c>
    </row>
    <row r="50" spans="1:15" ht="74.25" customHeight="1" x14ac:dyDescent="0.25">
      <c r="A50" s="320"/>
      <c r="B50" s="335"/>
      <c r="C50" s="315"/>
      <c r="D50" s="356"/>
      <c r="E50" s="318"/>
      <c r="F50" s="317"/>
      <c r="G50" s="317"/>
      <c r="H50" s="56" t="s">
        <v>1627</v>
      </c>
      <c r="I50" s="43">
        <v>0.5</v>
      </c>
      <c r="J50" s="52" t="s">
        <v>1594</v>
      </c>
      <c r="K50" s="62" t="s">
        <v>36</v>
      </c>
      <c r="L50" s="62">
        <v>1</v>
      </c>
      <c r="M50" s="62">
        <v>1</v>
      </c>
      <c r="N50" s="50">
        <v>1</v>
      </c>
      <c r="O50" s="430"/>
    </row>
    <row r="51" spans="1:15" ht="74.25" customHeight="1" x14ac:dyDescent="0.25">
      <c r="A51" s="320"/>
      <c r="B51" s="335"/>
      <c r="C51" s="315"/>
      <c r="D51" s="356"/>
      <c r="E51" s="318"/>
      <c r="F51" s="317"/>
      <c r="G51" s="317"/>
      <c r="H51" s="56" t="s">
        <v>1628</v>
      </c>
      <c r="I51" s="43">
        <v>0.1</v>
      </c>
      <c r="J51" s="52" t="s">
        <v>39</v>
      </c>
      <c r="K51" s="62" t="s">
        <v>36</v>
      </c>
      <c r="L51" s="62">
        <v>1</v>
      </c>
      <c r="M51" s="62">
        <v>1</v>
      </c>
      <c r="N51" s="50">
        <v>1</v>
      </c>
      <c r="O51" s="430"/>
    </row>
    <row r="52" spans="1:15" ht="93.75" customHeight="1" x14ac:dyDescent="0.25">
      <c r="A52" s="315" t="s">
        <v>1634</v>
      </c>
      <c r="B52" s="316">
        <v>0.05</v>
      </c>
      <c r="C52" s="315" t="s">
        <v>1635</v>
      </c>
      <c r="D52" s="317" t="s">
        <v>1601</v>
      </c>
      <c r="E52" s="318">
        <v>3</v>
      </c>
      <c r="F52" s="317" t="s">
        <v>1588</v>
      </c>
      <c r="G52" s="331" t="s">
        <v>36</v>
      </c>
      <c r="H52" s="56" t="s">
        <v>1624</v>
      </c>
      <c r="I52" s="43">
        <v>0.4</v>
      </c>
      <c r="J52" s="52" t="s">
        <v>1636</v>
      </c>
      <c r="K52" s="62" t="s">
        <v>36</v>
      </c>
      <c r="L52" s="62">
        <v>1</v>
      </c>
      <c r="M52" s="62">
        <v>1</v>
      </c>
      <c r="N52" s="50">
        <v>1</v>
      </c>
      <c r="O52" s="325">
        <f>[1]UEF!$K$72</f>
        <v>0</v>
      </c>
    </row>
    <row r="53" spans="1:15" ht="75" customHeight="1" x14ac:dyDescent="0.25">
      <c r="A53" s="315"/>
      <c r="B53" s="387"/>
      <c r="C53" s="315"/>
      <c r="D53" s="317"/>
      <c r="E53" s="318"/>
      <c r="F53" s="317"/>
      <c r="G53" s="331"/>
      <c r="H53" s="56" t="s">
        <v>1627</v>
      </c>
      <c r="I53" s="43">
        <v>0.5</v>
      </c>
      <c r="J53" s="52" t="s">
        <v>1594</v>
      </c>
      <c r="K53" s="62" t="s">
        <v>36</v>
      </c>
      <c r="L53" s="62">
        <v>1</v>
      </c>
      <c r="M53" s="62">
        <v>1</v>
      </c>
      <c r="N53" s="50">
        <v>1</v>
      </c>
      <c r="O53" s="325"/>
    </row>
    <row r="54" spans="1:15" ht="75" customHeight="1" x14ac:dyDescent="0.25">
      <c r="A54" s="315"/>
      <c r="B54" s="387"/>
      <c r="C54" s="315"/>
      <c r="D54" s="317"/>
      <c r="E54" s="318"/>
      <c r="F54" s="317"/>
      <c r="G54" s="331"/>
      <c r="H54" s="56" t="s">
        <v>1637</v>
      </c>
      <c r="I54" s="43">
        <v>0.1</v>
      </c>
      <c r="J54" s="52" t="s">
        <v>39</v>
      </c>
      <c r="K54" s="62" t="s">
        <v>36</v>
      </c>
      <c r="L54" s="62">
        <v>1</v>
      </c>
      <c r="M54" s="62">
        <v>1</v>
      </c>
      <c r="N54" s="50">
        <v>1</v>
      </c>
      <c r="O54" s="325"/>
    </row>
    <row r="55" spans="1:15" s="68" customFormat="1" ht="15" x14ac:dyDescent="0.25">
      <c r="A55" s="114"/>
      <c r="B55" s="71"/>
      <c r="C55" s="114"/>
      <c r="D55" s="122"/>
      <c r="E55" s="116"/>
      <c r="F55" s="122"/>
      <c r="G55" s="122"/>
      <c r="I55" s="118"/>
      <c r="J55" s="24"/>
      <c r="K55" s="125"/>
      <c r="L55" s="125"/>
      <c r="M55" s="125"/>
      <c r="N55" s="66"/>
      <c r="O55" s="229"/>
    </row>
    <row r="56" spans="1:15" s="68" customFormat="1" ht="15" x14ac:dyDescent="0.25">
      <c r="A56" s="114"/>
      <c r="B56" s="71"/>
      <c r="C56" s="114"/>
      <c r="D56" s="122"/>
      <c r="E56" s="116"/>
      <c r="F56" s="122"/>
      <c r="G56" s="122"/>
      <c r="I56" s="118"/>
      <c r="J56" s="24"/>
      <c r="K56" s="125"/>
      <c r="L56" s="125"/>
      <c r="M56" s="125"/>
      <c r="N56" s="66"/>
      <c r="O56" s="229"/>
    </row>
    <row r="57" spans="1:15" s="68" customFormat="1" ht="15" x14ac:dyDescent="0.25">
      <c r="A57" s="114"/>
      <c r="B57" s="71"/>
      <c r="C57" s="114"/>
      <c r="D57" s="122"/>
      <c r="E57" s="116"/>
      <c r="F57" s="122"/>
      <c r="G57" s="122"/>
      <c r="I57" s="118"/>
      <c r="J57" s="24"/>
      <c r="K57" s="125"/>
      <c r="L57" s="125"/>
      <c r="M57" s="125"/>
      <c r="N57" s="66"/>
      <c r="O57" s="229"/>
    </row>
    <row r="58" spans="1:15" s="68" customFormat="1" ht="15" x14ac:dyDescent="0.25">
      <c r="A58" s="114"/>
      <c r="B58" s="71"/>
      <c r="C58" s="114"/>
      <c r="D58" s="122"/>
      <c r="E58" s="116"/>
      <c r="F58" s="122"/>
      <c r="G58" s="122"/>
      <c r="I58" s="118"/>
      <c r="J58" s="24"/>
      <c r="K58" s="125"/>
      <c r="L58" s="125"/>
      <c r="M58" s="125"/>
      <c r="N58" s="66"/>
      <c r="O58" s="229"/>
    </row>
    <row r="59" spans="1:15" s="68" customFormat="1" ht="15" x14ac:dyDescent="0.25">
      <c r="A59" s="114"/>
      <c r="B59" s="71"/>
      <c r="C59" s="114"/>
      <c r="D59" s="122"/>
      <c r="E59" s="116"/>
      <c r="F59" s="122"/>
      <c r="G59" s="122"/>
      <c r="I59" s="118"/>
      <c r="J59" s="24"/>
      <c r="K59" s="125"/>
      <c r="L59" s="125"/>
      <c r="M59" s="125"/>
      <c r="N59" s="66"/>
      <c r="O59" s="229"/>
    </row>
    <row r="60" spans="1:15" s="68" customFormat="1" ht="15" x14ac:dyDescent="0.25">
      <c r="A60" s="114"/>
      <c r="B60" s="71"/>
      <c r="C60" s="114"/>
      <c r="D60" s="122"/>
      <c r="E60" s="116"/>
      <c r="F60" s="122"/>
      <c r="G60" s="122"/>
      <c r="I60" s="118"/>
      <c r="J60" s="24"/>
      <c r="K60" s="125"/>
      <c r="L60" s="125"/>
      <c r="M60" s="125"/>
      <c r="N60" s="66"/>
      <c r="O60" s="229"/>
    </row>
    <row r="61" spans="1:15" ht="78.75" customHeight="1" x14ac:dyDescent="0.25">
      <c r="A61" s="315" t="s">
        <v>1638</v>
      </c>
      <c r="B61" s="316">
        <v>0.05</v>
      </c>
      <c r="C61" s="315" t="s">
        <v>1639</v>
      </c>
      <c r="D61" s="317" t="s">
        <v>1601</v>
      </c>
      <c r="E61" s="318">
        <v>3</v>
      </c>
      <c r="F61" s="317" t="s">
        <v>1588</v>
      </c>
      <c r="G61" s="331" t="s">
        <v>36</v>
      </c>
      <c r="H61" s="56" t="s">
        <v>1624</v>
      </c>
      <c r="I61" s="43">
        <v>0.4</v>
      </c>
      <c r="J61" s="52" t="s">
        <v>1592</v>
      </c>
      <c r="K61" s="62" t="s">
        <v>36</v>
      </c>
      <c r="L61" s="62">
        <v>1</v>
      </c>
      <c r="M61" s="62">
        <v>1</v>
      </c>
      <c r="N61" s="50">
        <v>1</v>
      </c>
      <c r="O61" s="402">
        <f>[1]UEF!$K$74</f>
        <v>0</v>
      </c>
    </row>
    <row r="62" spans="1:15" ht="60" customHeight="1" x14ac:dyDescent="0.25">
      <c r="A62" s="315"/>
      <c r="B62" s="316"/>
      <c r="C62" s="315"/>
      <c r="D62" s="317"/>
      <c r="E62" s="318"/>
      <c r="F62" s="317"/>
      <c r="G62" s="331"/>
      <c r="H62" s="56" t="s">
        <v>1627</v>
      </c>
      <c r="I62" s="43">
        <v>0.5</v>
      </c>
      <c r="J62" s="52" t="s">
        <v>1594</v>
      </c>
      <c r="K62" s="62" t="s">
        <v>36</v>
      </c>
      <c r="L62" s="62">
        <v>1</v>
      </c>
      <c r="M62" s="62">
        <v>1</v>
      </c>
      <c r="N62" s="50">
        <v>1</v>
      </c>
      <c r="O62" s="402"/>
    </row>
    <row r="63" spans="1:15" ht="60" customHeight="1" x14ac:dyDescent="0.25">
      <c r="A63" s="315"/>
      <c r="B63" s="316"/>
      <c r="C63" s="315"/>
      <c r="D63" s="317"/>
      <c r="E63" s="318"/>
      <c r="F63" s="317"/>
      <c r="G63" s="331"/>
      <c r="H63" s="56" t="s">
        <v>1628</v>
      </c>
      <c r="I63" s="43">
        <v>0.1</v>
      </c>
      <c r="J63" s="52" t="s">
        <v>39</v>
      </c>
      <c r="K63" s="62" t="s">
        <v>36</v>
      </c>
      <c r="L63" s="62">
        <v>1</v>
      </c>
      <c r="M63" s="62">
        <v>1</v>
      </c>
      <c r="N63" s="50">
        <v>1</v>
      </c>
      <c r="O63" s="402"/>
    </row>
    <row r="64" spans="1:15" x14ac:dyDescent="0.25">
      <c r="A64" s="296" t="s">
        <v>22</v>
      </c>
      <c r="B64" s="297"/>
      <c r="C64" s="297"/>
      <c r="D64" s="297"/>
      <c r="E64" s="297"/>
      <c r="F64" s="297"/>
      <c r="G64" s="297"/>
      <c r="H64" s="297"/>
      <c r="I64" s="297"/>
      <c r="J64" s="297"/>
      <c r="K64" s="297"/>
      <c r="L64" s="297"/>
      <c r="M64" s="297"/>
      <c r="N64" s="298"/>
      <c r="O64" s="9">
        <f>O66-O65</f>
        <v>3872524</v>
      </c>
    </row>
    <row r="65" spans="1:15" x14ac:dyDescent="0.25">
      <c r="A65" s="296" t="s">
        <v>23</v>
      </c>
      <c r="B65" s="297"/>
      <c r="C65" s="297"/>
      <c r="D65" s="297"/>
      <c r="E65" s="297"/>
      <c r="F65" s="297"/>
      <c r="G65" s="297"/>
      <c r="H65" s="297"/>
      <c r="I65" s="297"/>
      <c r="J65" s="297"/>
      <c r="K65" s="297"/>
      <c r="L65" s="297"/>
      <c r="M65" s="297"/>
      <c r="N65" s="298"/>
      <c r="O65" s="9">
        <f>[1]UEF!$L$75</f>
        <v>0</v>
      </c>
    </row>
    <row r="66" spans="1:15" x14ac:dyDescent="0.25">
      <c r="A66" s="299" t="s">
        <v>24</v>
      </c>
      <c r="B66" s="300"/>
      <c r="C66" s="300"/>
      <c r="D66" s="300"/>
      <c r="E66" s="300"/>
      <c r="F66" s="300"/>
      <c r="G66" s="300"/>
      <c r="H66" s="300"/>
      <c r="I66" s="300"/>
      <c r="J66" s="300"/>
      <c r="K66" s="300"/>
      <c r="L66" s="300"/>
      <c r="M66" s="300"/>
      <c r="N66" s="301"/>
      <c r="O66" s="10">
        <f>[1]UEF!$K$75</f>
        <v>3872524</v>
      </c>
    </row>
    <row r="67" spans="1:15" x14ac:dyDescent="0.25">
      <c r="A67" s="11"/>
      <c r="B67" s="11"/>
      <c r="C67" s="11"/>
      <c r="D67" s="11"/>
      <c r="E67" s="45"/>
      <c r="F67" s="45"/>
      <c r="G67" s="11"/>
      <c r="H67" s="11"/>
      <c r="I67" s="45"/>
      <c r="J67" s="45"/>
      <c r="K67" s="431" t="s">
        <v>15</v>
      </c>
      <c r="L67" s="432"/>
      <c r="M67" s="432"/>
      <c r="N67" s="433"/>
      <c r="O67" s="102">
        <v>52</v>
      </c>
    </row>
    <row r="69" spans="1:15" ht="15.75" customHeight="1" x14ac:dyDescent="0.25">
      <c r="H69" s="13"/>
      <c r="K69" s="288" t="s">
        <v>16</v>
      </c>
      <c r="L69" s="288"/>
      <c r="M69" s="288"/>
      <c r="N69" s="288"/>
      <c r="O69" s="288"/>
    </row>
    <row r="70" spans="1:15" ht="15" x14ac:dyDescent="0.25">
      <c r="K70" s="289"/>
      <c r="L70" s="289"/>
      <c r="M70" s="289"/>
      <c r="N70" s="289"/>
      <c r="O70" s="289"/>
    </row>
    <row r="71" spans="1:15" ht="15" x14ac:dyDescent="0.25">
      <c r="J71" s="66"/>
      <c r="K71" s="289"/>
      <c r="L71" s="289"/>
      <c r="M71" s="289"/>
      <c r="N71" s="289"/>
      <c r="O71" s="289"/>
    </row>
    <row r="72" spans="1:15" ht="15" x14ac:dyDescent="0.25">
      <c r="J72" s="66"/>
      <c r="K72" s="289"/>
      <c r="L72" s="289"/>
      <c r="M72" s="289"/>
      <c r="N72" s="289"/>
      <c r="O72" s="289"/>
    </row>
    <row r="73" spans="1:15" ht="15" x14ac:dyDescent="0.25">
      <c r="J73" s="66"/>
      <c r="K73" s="289"/>
      <c r="L73" s="289"/>
      <c r="M73" s="289"/>
      <c r="N73" s="289"/>
      <c r="O73" s="289"/>
    </row>
    <row r="74" spans="1:15" ht="15" x14ac:dyDescent="0.25">
      <c r="J74" s="66"/>
      <c r="K74" s="289"/>
      <c r="L74" s="289"/>
      <c r="M74" s="289"/>
      <c r="N74" s="289"/>
      <c r="O74" s="289"/>
    </row>
    <row r="75" spans="1:15" ht="15" x14ac:dyDescent="0.25">
      <c r="A75" s="303"/>
      <c r="B75" s="303"/>
      <c r="C75" s="303"/>
      <c r="D75" s="303"/>
      <c r="E75" s="66"/>
      <c r="F75" s="438"/>
      <c r="G75" s="438"/>
      <c r="H75" s="438"/>
      <c r="I75" s="438"/>
      <c r="J75" s="97"/>
      <c r="K75" s="290"/>
      <c r="L75" s="290"/>
      <c r="M75" s="290"/>
      <c r="N75" s="290"/>
      <c r="O75" s="290"/>
    </row>
    <row r="76" spans="1:15" ht="15.75" customHeight="1" x14ac:dyDescent="0.25">
      <c r="A76" s="285" t="s">
        <v>1640</v>
      </c>
      <c r="B76" s="285"/>
      <c r="C76" s="285"/>
      <c r="D76" s="285"/>
      <c r="E76" s="66"/>
      <c r="F76" s="285" t="s">
        <v>1641</v>
      </c>
      <c r="G76" s="285"/>
      <c r="H76" s="285"/>
      <c r="I76" s="285"/>
      <c r="J76" s="97"/>
      <c r="K76" s="291" t="s">
        <v>17</v>
      </c>
      <c r="L76" s="291"/>
      <c r="M76" s="291"/>
      <c r="N76" s="291"/>
      <c r="O76" s="291"/>
    </row>
    <row r="77" spans="1:15" ht="15.75" customHeight="1" x14ac:dyDescent="0.25">
      <c r="A77" s="286" t="s">
        <v>1642</v>
      </c>
      <c r="B77" s="286"/>
      <c r="C77" s="286"/>
      <c r="D77" s="286"/>
      <c r="E77" s="66"/>
      <c r="F77" s="286" t="s">
        <v>1643</v>
      </c>
      <c r="G77" s="286"/>
      <c r="H77" s="286"/>
      <c r="I77" s="286"/>
      <c r="J77" s="97"/>
      <c r="K77" s="292" t="s">
        <v>18</v>
      </c>
      <c r="L77" s="292"/>
      <c r="M77" s="292"/>
      <c r="N77" s="292"/>
      <c r="O77" s="292"/>
    </row>
    <row r="78" spans="1:15" ht="15" x14ac:dyDescent="0.2">
      <c r="A78" s="286"/>
      <c r="B78" s="286"/>
      <c r="C78" s="286"/>
      <c r="D78" s="286"/>
      <c r="E78" s="16"/>
      <c r="F78" s="97"/>
      <c r="G78" s="97"/>
      <c r="H78" s="97"/>
      <c r="I78" s="97"/>
      <c r="J78" s="119"/>
      <c r="K78" s="289"/>
      <c r="L78" s="289"/>
      <c r="M78" s="289"/>
      <c r="N78" s="289"/>
      <c r="O78" s="289"/>
    </row>
    <row r="79" spans="1:15" ht="15" x14ac:dyDescent="0.2">
      <c r="A79" s="15"/>
      <c r="B79" s="15"/>
      <c r="C79" s="15"/>
      <c r="D79" s="15"/>
      <c r="E79" s="16"/>
      <c r="F79" s="15"/>
      <c r="G79" s="16"/>
      <c r="H79" s="17"/>
      <c r="I79" s="17"/>
      <c r="J79" s="119"/>
      <c r="K79" s="289"/>
      <c r="L79" s="289"/>
      <c r="M79" s="289"/>
      <c r="N79" s="289"/>
      <c r="O79" s="289"/>
    </row>
    <row r="80" spans="1:15" ht="15" x14ac:dyDescent="0.2">
      <c r="A80" s="15"/>
      <c r="B80" s="15"/>
      <c r="C80" s="15"/>
      <c r="D80" s="15"/>
      <c r="E80" s="16"/>
      <c r="F80" s="15"/>
      <c r="G80" s="16"/>
      <c r="H80" s="17"/>
      <c r="I80" s="17"/>
      <c r="J80" s="119"/>
      <c r="K80" s="289"/>
      <c r="L80" s="289"/>
      <c r="M80" s="289"/>
      <c r="N80" s="289"/>
      <c r="O80" s="289"/>
    </row>
    <row r="81" spans="1:15" ht="15" x14ac:dyDescent="0.2">
      <c r="A81" s="15"/>
      <c r="B81" s="15"/>
      <c r="C81" s="15"/>
      <c r="D81" s="15"/>
      <c r="E81" s="16"/>
      <c r="F81" s="15"/>
      <c r="G81" s="16"/>
      <c r="H81" s="17"/>
      <c r="I81" s="17"/>
      <c r="J81" s="119"/>
      <c r="K81" s="289"/>
      <c r="L81" s="289"/>
      <c r="M81" s="289"/>
      <c r="N81" s="289"/>
      <c r="O81" s="289"/>
    </row>
    <row r="82" spans="1:15" ht="15" x14ac:dyDescent="0.2">
      <c r="A82" s="15"/>
      <c r="B82" s="15"/>
      <c r="C82" s="15"/>
      <c r="D82" s="15"/>
      <c r="E82" s="16"/>
      <c r="F82" s="15"/>
      <c r="G82" s="16"/>
      <c r="H82" s="17"/>
      <c r="I82" s="17"/>
      <c r="J82" s="78"/>
      <c r="K82" s="289"/>
      <c r="L82" s="289"/>
      <c r="M82" s="289"/>
      <c r="N82" s="289"/>
      <c r="O82" s="289"/>
    </row>
    <row r="83" spans="1:15" ht="15" x14ac:dyDescent="0.25">
      <c r="A83" s="97"/>
      <c r="B83" s="97"/>
      <c r="C83" s="97"/>
      <c r="D83" s="97"/>
      <c r="E83" s="97"/>
      <c r="F83" s="97"/>
      <c r="G83" s="97"/>
      <c r="H83" s="97"/>
      <c r="I83" s="97"/>
      <c r="J83" s="97"/>
      <c r="K83" s="290"/>
      <c r="L83" s="290"/>
      <c r="M83" s="290"/>
      <c r="N83" s="290"/>
      <c r="O83" s="290"/>
    </row>
    <row r="84" spans="1:15" ht="15.75" customHeight="1" x14ac:dyDescent="0.25">
      <c r="A84" s="97"/>
      <c r="B84" s="97"/>
      <c r="C84" s="97"/>
      <c r="D84" s="97"/>
      <c r="E84" s="97"/>
      <c r="F84" s="97"/>
      <c r="G84" s="97"/>
      <c r="H84" s="97"/>
      <c r="I84" s="97"/>
      <c r="J84" s="97"/>
      <c r="K84" s="291" t="s">
        <v>19</v>
      </c>
      <c r="L84" s="291"/>
      <c r="M84" s="291"/>
      <c r="N84" s="291"/>
      <c r="O84" s="291"/>
    </row>
    <row r="85" spans="1:15" ht="15.75" customHeight="1" x14ac:dyDescent="0.25">
      <c r="A85" s="97"/>
      <c r="B85" s="97"/>
      <c r="C85" s="97"/>
      <c r="D85" s="97"/>
      <c r="E85" s="97"/>
      <c r="F85" s="97"/>
      <c r="G85" s="97"/>
      <c r="H85" s="97"/>
      <c r="I85" s="97"/>
      <c r="J85" s="97"/>
      <c r="K85" s="292" t="s">
        <v>20</v>
      </c>
      <c r="L85" s="292"/>
      <c r="M85" s="292"/>
      <c r="N85" s="292"/>
      <c r="O85" s="292"/>
    </row>
    <row r="86" spans="1:15" x14ac:dyDescent="0.25">
      <c r="A86" s="97"/>
      <c r="B86" s="97"/>
      <c r="C86" s="97"/>
      <c r="D86" s="97"/>
      <c r="E86" s="97"/>
      <c r="F86" s="97"/>
      <c r="G86" s="97"/>
      <c r="H86" s="97"/>
      <c r="I86" s="97"/>
      <c r="J86" s="97"/>
      <c r="N86" s="108"/>
      <c r="O86" s="1"/>
    </row>
  </sheetData>
  <sheetProtection selectLockedCells="1"/>
  <mergeCells count="119">
    <mergeCell ref="K84:O84"/>
    <mergeCell ref="K85:O85"/>
    <mergeCell ref="A76:D76"/>
    <mergeCell ref="F76:I76"/>
    <mergeCell ref="K76:O76"/>
    <mergeCell ref="A77:D78"/>
    <mergeCell ref="F77:I77"/>
    <mergeCell ref="K77:O77"/>
    <mergeCell ref="K78:O83"/>
    <mergeCell ref="A64:N64"/>
    <mergeCell ref="A65:N65"/>
    <mergeCell ref="A66:N66"/>
    <mergeCell ref="K67:N67"/>
    <mergeCell ref="K69:O69"/>
    <mergeCell ref="K70:O75"/>
    <mergeCell ref="A75:D75"/>
    <mergeCell ref="F75:I75"/>
    <mergeCell ref="G52:G54"/>
    <mergeCell ref="O52:O54"/>
    <mergeCell ref="A61:A63"/>
    <mergeCell ref="B61:B63"/>
    <mergeCell ref="C61:C63"/>
    <mergeCell ref="D61:D63"/>
    <mergeCell ref="E61:E63"/>
    <mergeCell ref="F61:F63"/>
    <mergeCell ref="G61:G63"/>
    <mergeCell ref="O61:O63"/>
    <mergeCell ref="A52:A54"/>
    <mergeCell ref="B52:B54"/>
    <mergeCell ref="C52:C54"/>
    <mergeCell ref="D52:D54"/>
    <mergeCell ref="E52:E54"/>
    <mergeCell ref="F52:F54"/>
    <mergeCell ref="G43:G45"/>
    <mergeCell ref="O43:O45"/>
    <mergeCell ref="A49:A51"/>
    <mergeCell ref="B49:B51"/>
    <mergeCell ref="C49:C51"/>
    <mergeCell ref="D49:D51"/>
    <mergeCell ref="E49:E51"/>
    <mergeCell ref="F49:F51"/>
    <mergeCell ref="G49:G51"/>
    <mergeCell ref="O49:O51"/>
    <mergeCell ref="A43:A45"/>
    <mergeCell ref="B43:B45"/>
    <mergeCell ref="C43:C45"/>
    <mergeCell ref="D43:D45"/>
    <mergeCell ref="E43:E45"/>
    <mergeCell ref="F43:F45"/>
    <mergeCell ref="G34:G35"/>
    <mergeCell ref="O34:O35"/>
    <mergeCell ref="A40:A42"/>
    <mergeCell ref="B40:B42"/>
    <mergeCell ref="C40:C42"/>
    <mergeCell ref="D40:D42"/>
    <mergeCell ref="E40:E42"/>
    <mergeCell ref="F40:F42"/>
    <mergeCell ref="G40:G42"/>
    <mergeCell ref="O40:O42"/>
    <mergeCell ref="A34:A35"/>
    <mergeCell ref="B34:B35"/>
    <mergeCell ref="C34:C35"/>
    <mergeCell ref="D34:D35"/>
    <mergeCell ref="E34:E35"/>
    <mergeCell ref="F34:F35"/>
    <mergeCell ref="G24:G26"/>
    <mergeCell ref="O24:O26"/>
    <mergeCell ref="A31:A33"/>
    <mergeCell ref="B31:B33"/>
    <mergeCell ref="C31:C33"/>
    <mergeCell ref="D31:D33"/>
    <mergeCell ref="E31:E33"/>
    <mergeCell ref="F31:F33"/>
    <mergeCell ref="G31:G33"/>
    <mergeCell ref="O31:O33"/>
    <mergeCell ref="A24:A26"/>
    <mergeCell ref="B24:B26"/>
    <mergeCell ref="C24:C26"/>
    <mergeCell ref="D24:D26"/>
    <mergeCell ref="E24:E26"/>
    <mergeCell ref="F24:F26"/>
    <mergeCell ref="G11:G16"/>
    <mergeCell ref="O11:O16"/>
    <mergeCell ref="A21:A23"/>
    <mergeCell ref="B21:B23"/>
    <mergeCell ref="C21:C23"/>
    <mergeCell ref="D21:D23"/>
    <mergeCell ref="E21:E23"/>
    <mergeCell ref="F21:F23"/>
    <mergeCell ref="G21:G23"/>
    <mergeCell ref="O21:O23"/>
    <mergeCell ref="A11:A16"/>
    <mergeCell ref="B11:B16"/>
    <mergeCell ref="C11:C16"/>
    <mergeCell ref="D11:D16"/>
    <mergeCell ref="E11:E16"/>
    <mergeCell ref="F11:F16"/>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&amp;K08-0246</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opLeftCell="A49" zoomScale="95" zoomScaleNormal="95" workbookViewId="0">
      <selection activeCell="O55" sqref="O55"/>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 customWidth="1"/>
    <col min="10" max="10" width="15.7109375" style="13" customWidth="1"/>
    <col min="11" max="14" width="7.28515625" style="13" customWidth="1"/>
    <col min="15" max="15" width="19.7109375" style="81"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140</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75" customHeight="1" x14ac:dyDescent="0.25">
      <c r="A11" s="320" t="s">
        <v>162</v>
      </c>
      <c r="B11" s="355">
        <v>0.25</v>
      </c>
      <c r="C11" s="327" t="s">
        <v>163</v>
      </c>
      <c r="D11" s="356" t="s">
        <v>164</v>
      </c>
      <c r="E11" s="318">
        <v>24</v>
      </c>
      <c r="F11" s="320" t="s">
        <v>165</v>
      </c>
      <c r="G11" s="320" t="s">
        <v>166</v>
      </c>
      <c r="H11" s="56" t="s">
        <v>167</v>
      </c>
      <c r="I11" s="69">
        <v>0.6</v>
      </c>
      <c r="J11" s="52" t="s">
        <v>168</v>
      </c>
      <c r="K11" s="8">
        <v>6</v>
      </c>
      <c r="L11" s="62">
        <v>6</v>
      </c>
      <c r="M11" s="62">
        <v>6</v>
      </c>
      <c r="N11" s="50">
        <v>6</v>
      </c>
      <c r="O11" s="353">
        <f>[1]VMAEG!$K$28</f>
        <v>1627900</v>
      </c>
    </row>
    <row r="12" spans="1:15" ht="61.5" customHeight="1" x14ac:dyDescent="0.25">
      <c r="A12" s="320"/>
      <c r="B12" s="355"/>
      <c r="C12" s="327"/>
      <c r="D12" s="356"/>
      <c r="E12" s="318"/>
      <c r="F12" s="320"/>
      <c r="G12" s="320"/>
      <c r="H12" s="56" t="s">
        <v>169</v>
      </c>
      <c r="I12" s="69">
        <v>0.15</v>
      </c>
      <c r="J12" s="52" t="s">
        <v>170</v>
      </c>
      <c r="K12" s="8">
        <v>1</v>
      </c>
      <c r="L12" s="62">
        <v>2</v>
      </c>
      <c r="M12" s="8">
        <v>1</v>
      </c>
      <c r="N12" s="50">
        <v>2</v>
      </c>
      <c r="O12" s="353"/>
    </row>
    <row r="13" spans="1:15" ht="74.25" customHeight="1" x14ac:dyDescent="0.25">
      <c r="A13" s="320"/>
      <c r="B13" s="355"/>
      <c r="C13" s="327"/>
      <c r="D13" s="356"/>
      <c r="E13" s="318"/>
      <c r="F13" s="320"/>
      <c r="G13" s="320"/>
      <c r="H13" s="56" t="s">
        <v>171</v>
      </c>
      <c r="I13" s="69">
        <v>0.1</v>
      </c>
      <c r="J13" s="52" t="s">
        <v>172</v>
      </c>
      <c r="K13" s="8">
        <v>3</v>
      </c>
      <c r="L13" s="62">
        <v>3</v>
      </c>
      <c r="M13" s="62">
        <v>3</v>
      </c>
      <c r="N13" s="50">
        <v>3</v>
      </c>
      <c r="O13" s="353"/>
    </row>
    <row r="14" spans="1:15" ht="103.5" customHeight="1" x14ac:dyDescent="0.25">
      <c r="A14" s="320"/>
      <c r="B14" s="355"/>
      <c r="C14" s="327"/>
      <c r="D14" s="356"/>
      <c r="E14" s="318"/>
      <c r="F14" s="320"/>
      <c r="G14" s="320"/>
      <c r="H14" s="47" t="s">
        <v>173</v>
      </c>
      <c r="I14" s="57">
        <v>0.15</v>
      </c>
      <c r="J14" s="52" t="s">
        <v>174</v>
      </c>
      <c r="K14" s="8">
        <v>24</v>
      </c>
      <c r="L14" s="50" t="s">
        <v>36</v>
      </c>
      <c r="M14" s="50" t="s">
        <v>36</v>
      </c>
      <c r="N14" s="50" t="s">
        <v>36</v>
      </c>
      <c r="O14" s="353"/>
    </row>
    <row r="15" spans="1:15" ht="78" customHeight="1" x14ac:dyDescent="0.25">
      <c r="A15" s="315" t="s">
        <v>175</v>
      </c>
      <c r="B15" s="316">
        <v>0.2</v>
      </c>
      <c r="C15" s="315" t="s">
        <v>176</v>
      </c>
      <c r="D15" s="317" t="s">
        <v>177</v>
      </c>
      <c r="E15" s="318">
        <v>8</v>
      </c>
      <c r="F15" s="317" t="s">
        <v>178</v>
      </c>
      <c r="G15" s="317" t="s">
        <v>166</v>
      </c>
      <c r="H15" s="49" t="s">
        <v>179</v>
      </c>
      <c r="I15" s="70">
        <v>0.25</v>
      </c>
      <c r="J15" s="51" t="s">
        <v>180</v>
      </c>
      <c r="K15" s="8">
        <v>1</v>
      </c>
      <c r="L15" s="50">
        <v>2</v>
      </c>
      <c r="M15" s="50">
        <v>3</v>
      </c>
      <c r="N15" s="50">
        <v>2</v>
      </c>
      <c r="O15" s="354">
        <f>[1]VMAEG!$K$34</f>
        <v>65300</v>
      </c>
    </row>
    <row r="16" spans="1:15" ht="58.5" customHeight="1" x14ac:dyDescent="0.25">
      <c r="A16" s="315"/>
      <c r="B16" s="316"/>
      <c r="C16" s="315"/>
      <c r="D16" s="317"/>
      <c r="E16" s="318"/>
      <c r="F16" s="317"/>
      <c r="G16" s="317"/>
      <c r="H16" s="49" t="s">
        <v>181</v>
      </c>
      <c r="I16" s="70">
        <v>0.25</v>
      </c>
      <c r="J16" s="51" t="s">
        <v>182</v>
      </c>
      <c r="K16" s="8">
        <v>1</v>
      </c>
      <c r="L16" s="50">
        <v>2</v>
      </c>
      <c r="M16" s="50">
        <v>3</v>
      </c>
      <c r="N16" s="50">
        <v>2</v>
      </c>
      <c r="O16" s="354"/>
    </row>
    <row r="17" spans="1:15" ht="56.25" customHeight="1" x14ac:dyDescent="0.25">
      <c r="A17" s="315"/>
      <c r="B17" s="316"/>
      <c r="C17" s="315"/>
      <c r="D17" s="317"/>
      <c r="E17" s="318"/>
      <c r="F17" s="317"/>
      <c r="G17" s="317"/>
      <c r="H17" s="49" t="s">
        <v>183</v>
      </c>
      <c r="I17" s="70">
        <v>0.5</v>
      </c>
      <c r="J17" s="51" t="s">
        <v>184</v>
      </c>
      <c r="K17" s="8">
        <v>1</v>
      </c>
      <c r="L17" s="50">
        <v>1</v>
      </c>
      <c r="M17" s="50">
        <v>3</v>
      </c>
      <c r="N17" s="50">
        <v>3</v>
      </c>
      <c r="O17" s="354"/>
    </row>
    <row r="18" spans="1:15" s="24" customFormat="1" ht="15" x14ac:dyDescent="0.25">
      <c r="B18" s="71"/>
      <c r="O18" s="222"/>
    </row>
    <row r="19" spans="1:15" s="24" customFormat="1" ht="15" x14ac:dyDescent="0.25">
      <c r="B19" s="71"/>
      <c r="O19" s="222"/>
    </row>
    <row r="20" spans="1:15" s="24" customFormat="1" ht="15" x14ac:dyDescent="0.25">
      <c r="B20" s="71"/>
      <c r="O20" s="222"/>
    </row>
    <row r="21" spans="1:15" s="24" customFormat="1" ht="15" x14ac:dyDescent="0.25">
      <c r="B21" s="71"/>
      <c r="O21" s="222"/>
    </row>
    <row r="22" spans="1:15" s="24" customFormat="1" ht="15" x14ac:dyDescent="0.25">
      <c r="B22" s="71"/>
      <c r="O22" s="222"/>
    </row>
    <row r="23" spans="1:15" s="24" customFormat="1" ht="93" customHeight="1" x14ac:dyDescent="0.25">
      <c r="A23" s="305" t="s">
        <v>185</v>
      </c>
      <c r="B23" s="307">
        <v>0.1</v>
      </c>
      <c r="C23" s="361" t="s">
        <v>186</v>
      </c>
      <c r="D23" s="309" t="s">
        <v>187</v>
      </c>
      <c r="E23" s="313">
        <v>12</v>
      </c>
      <c r="F23" s="309" t="s">
        <v>178</v>
      </c>
      <c r="G23" s="305" t="s">
        <v>188</v>
      </c>
      <c r="H23" s="49" t="s">
        <v>189</v>
      </c>
      <c r="I23" s="70">
        <v>0.1</v>
      </c>
      <c r="J23" s="52" t="s">
        <v>190</v>
      </c>
      <c r="K23" s="8">
        <v>6</v>
      </c>
      <c r="L23" s="8">
        <v>6</v>
      </c>
      <c r="M23" s="8" t="s">
        <v>36</v>
      </c>
      <c r="N23" s="8" t="s">
        <v>36</v>
      </c>
      <c r="O23" s="357">
        <f>[1]VMAEG!$K$41</f>
        <v>1800</v>
      </c>
    </row>
    <row r="24" spans="1:15" s="24" customFormat="1" ht="78" customHeight="1" x14ac:dyDescent="0.25">
      <c r="A24" s="306"/>
      <c r="B24" s="308"/>
      <c r="C24" s="362"/>
      <c r="D24" s="310"/>
      <c r="E24" s="314"/>
      <c r="F24" s="310"/>
      <c r="G24" s="306"/>
      <c r="H24" s="49" t="s">
        <v>191</v>
      </c>
      <c r="I24" s="70">
        <v>0.3</v>
      </c>
      <c r="J24" s="52" t="s">
        <v>192</v>
      </c>
      <c r="K24" s="8">
        <v>2</v>
      </c>
      <c r="L24" s="8">
        <v>2</v>
      </c>
      <c r="M24" s="8">
        <v>5</v>
      </c>
      <c r="N24" s="8">
        <v>3</v>
      </c>
      <c r="O24" s="358"/>
    </row>
    <row r="25" spans="1:15" s="24" customFormat="1" ht="59.25" customHeight="1" x14ac:dyDescent="0.25">
      <c r="A25" s="306"/>
      <c r="B25" s="308"/>
      <c r="C25" s="362"/>
      <c r="D25" s="310"/>
      <c r="E25" s="314"/>
      <c r="F25" s="310"/>
      <c r="G25" s="306"/>
      <c r="H25" s="49" t="s">
        <v>193</v>
      </c>
      <c r="I25" s="70">
        <v>0.2</v>
      </c>
      <c r="J25" s="52" t="s">
        <v>194</v>
      </c>
      <c r="K25" s="8">
        <v>2</v>
      </c>
      <c r="L25" s="8">
        <v>2</v>
      </c>
      <c r="M25" s="8">
        <v>5</v>
      </c>
      <c r="N25" s="8">
        <v>3</v>
      </c>
      <c r="O25" s="358"/>
    </row>
    <row r="26" spans="1:15" s="24" customFormat="1" ht="61.5" customHeight="1" x14ac:dyDescent="0.25">
      <c r="A26" s="332"/>
      <c r="B26" s="360"/>
      <c r="C26" s="333"/>
      <c r="D26" s="352"/>
      <c r="E26" s="363"/>
      <c r="F26" s="352"/>
      <c r="G26" s="332"/>
      <c r="H26" s="49" t="s">
        <v>195</v>
      </c>
      <c r="I26" s="70">
        <v>0.4</v>
      </c>
      <c r="J26" s="52" t="s">
        <v>196</v>
      </c>
      <c r="K26" s="8" t="s">
        <v>36</v>
      </c>
      <c r="L26" s="8">
        <v>3</v>
      </c>
      <c r="M26" s="8">
        <v>3</v>
      </c>
      <c r="N26" s="8">
        <v>6</v>
      </c>
      <c r="O26" s="359"/>
    </row>
    <row r="27" spans="1:15" s="24" customFormat="1" ht="129.75" customHeight="1" x14ac:dyDescent="0.25">
      <c r="A27" s="320" t="s">
        <v>197</v>
      </c>
      <c r="B27" s="355">
        <v>0.15</v>
      </c>
      <c r="C27" s="327" t="s">
        <v>198</v>
      </c>
      <c r="D27" s="356" t="s">
        <v>199</v>
      </c>
      <c r="E27" s="318">
        <v>4</v>
      </c>
      <c r="F27" s="320" t="s">
        <v>200</v>
      </c>
      <c r="G27" s="320" t="s">
        <v>201</v>
      </c>
      <c r="H27" s="56" t="s">
        <v>202</v>
      </c>
      <c r="I27" s="69">
        <v>0.1</v>
      </c>
      <c r="J27" s="52" t="s">
        <v>203</v>
      </c>
      <c r="K27" s="8">
        <v>1</v>
      </c>
      <c r="L27" s="62">
        <v>1</v>
      </c>
      <c r="M27" s="72">
        <v>1</v>
      </c>
      <c r="N27" s="50">
        <v>1</v>
      </c>
      <c r="O27" s="353">
        <f>[1]VMAEG!$K$47</f>
        <v>174400</v>
      </c>
    </row>
    <row r="28" spans="1:15" s="24" customFormat="1" ht="129.75" customHeight="1" x14ac:dyDescent="0.25">
      <c r="A28" s="320"/>
      <c r="B28" s="355"/>
      <c r="C28" s="327"/>
      <c r="D28" s="356"/>
      <c r="E28" s="318"/>
      <c r="F28" s="320"/>
      <c r="G28" s="320"/>
      <c r="H28" s="56" t="s">
        <v>204</v>
      </c>
      <c r="I28" s="69">
        <v>0.9</v>
      </c>
      <c r="J28" s="52" t="s">
        <v>205</v>
      </c>
      <c r="K28" s="8">
        <v>1</v>
      </c>
      <c r="L28" s="50">
        <v>1</v>
      </c>
      <c r="M28" s="62">
        <v>1</v>
      </c>
      <c r="N28" s="50">
        <v>1</v>
      </c>
      <c r="O28" s="353"/>
    </row>
    <row r="29" spans="1:15" s="24" customFormat="1" ht="15" x14ac:dyDescent="0.25">
      <c r="B29" s="71"/>
      <c r="O29" s="222"/>
    </row>
    <row r="30" spans="1:15" s="24" customFormat="1" ht="15" x14ac:dyDescent="0.25">
      <c r="B30" s="71"/>
      <c r="O30" s="222"/>
    </row>
    <row r="31" spans="1:15" s="24" customFormat="1" ht="51" customHeight="1" x14ac:dyDescent="0.25">
      <c r="A31" s="305" t="s">
        <v>206</v>
      </c>
      <c r="B31" s="307">
        <v>0.1</v>
      </c>
      <c r="C31" s="305" t="s">
        <v>207</v>
      </c>
      <c r="D31" s="309" t="s">
        <v>208</v>
      </c>
      <c r="E31" s="313">
        <v>1</v>
      </c>
      <c r="F31" s="309" t="s">
        <v>209</v>
      </c>
      <c r="G31" s="309" t="s">
        <v>210</v>
      </c>
      <c r="H31" s="49" t="s">
        <v>211</v>
      </c>
      <c r="I31" s="70">
        <v>0.1</v>
      </c>
      <c r="J31" s="51" t="s">
        <v>212</v>
      </c>
      <c r="K31" s="8">
        <v>1</v>
      </c>
      <c r="L31" s="50" t="s">
        <v>36</v>
      </c>
      <c r="M31" s="50" t="s">
        <v>36</v>
      </c>
      <c r="N31" s="50" t="s">
        <v>36</v>
      </c>
      <c r="O31" s="364">
        <f>[1]VMAEG!$K$63</f>
        <v>973000</v>
      </c>
    </row>
    <row r="32" spans="1:15" s="24" customFormat="1" ht="51" customHeight="1" x14ac:dyDescent="0.25">
      <c r="A32" s="306"/>
      <c r="B32" s="308"/>
      <c r="C32" s="306"/>
      <c r="D32" s="310"/>
      <c r="E32" s="314"/>
      <c r="F32" s="310"/>
      <c r="G32" s="310"/>
      <c r="H32" s="49" t="s">
        <v>213</v>
      </c>
      <c r="I32" s="70">
        <v>0.25</v>
      </c>
      <c r="J32" s="51" t="s">
        <v>214</v>
      </c>
      <c r="K32" s="8">
        <v>1</v>
      </c>
      <c r="L32" s="50" t="s">
        <v>36</v>
      </c>
      <c r="M32" s="50" t="s">
        <v>36</v>
      </c>
      <c r="N32" s="50" t="s">
        <v>36</v>
      </c>
      <c r="O32" s="365"/>
    </row>
    <row r="33" spans="1:15" s="24" customFormat="1" ht="73.5" customHeight="1" x14ac:dyDescent="0.25">
      <c r="A33" s="332"/>
      <c r="B33" s="360"/>
      <c r="C33" s="332"/>
      <c r="D33" s="352"/>
      <c r="E33" s="363"/>
      <c r="F33" s="352"/>
      <c r="G33" s="352"/>
      <c r="H33" s="49" t="s">
        <v>215</v>
      </c>
      <c r="I33" s="70">
        <v>0.65</v>
      </c>
      <c r="J33" s="51" t="s">
        <v>216</v>
      </c>
      <c r="K33" s="8">
        <v>1</v>
      </c>
      <c r="L33" s="50" t="s">
        <v>36</v>
      </c>
      <c r="M33" s="50" t="s">
        <v>36</v>
      </c>
      <c r="N33" s="50" t="s">
        <v>36</v>
      </c>
      <c r="O33" s="366"/>
    </row>
    <row r="34" spans="1:15" s="24" customFormat="1" ht="45" customHeight="1" x14ac:dyDescent="0.25">
      <c r="A34" s="305" t="s">
        <v>217</v>
      </c>
      <c r="B34" s="307">
        <v>0.1</v>
      </c>
      <c r="C34" s="361" t="s">
        <v>218</v>
      </c>
      <c r="D34" s="309" t="s">
        <v>219</v>
      </c>
      <c r="E34" s="313">
        <v>1</v>
      </c>
      <c r="F34" s="309" t="s">
        <v>220</v>
      </c>
      <c r="G34" s="309" t="s">
        <v>221</v>
      </c>
      <c r="H34" s="49" t="s">
        <v>222</v>
      </c>
      <c r="I34" s="70">
        <v>0.1</v>
      </c>
      <c r="J34" s="52" t="s">
        <v>223</v>
      </c>
      <c r="K34" s="8">
        <v>1</v>
      </c>
      <c r="L34" s="50" t="s">
        <v>36</v>
      </c>
      <c r="M34" s="50" t="s">
        <v>36</v>
      </c>
      <c r="N34" s="50" t="s">
        <v>36</v>
      </c>
      <c r="O34" s="357">
        <f>[1]VMAEG!$K$71</f>
        <v>30000</v>
      </c>
    </row>
    <row r="35" spans="1:15" s="24" customFormat="1" ht="57" customHeight="1" x14ac:dyDescent="0.25">
      <c r="A35" s="306"/>
      <c r="B35" s="308"/>
      <c r="C35" s="362"/>
      <c r="D35" s="310"/>
      <c r="E35" s="314"/>
      <c r="F35" s="310"/>
      <c r="G35" s="310"/>
      <c r="H35" s="49" t="s">
        <v>224</v>
      </c>
      <c r="I35" s="70">
        <v>0.2</v>
      </c>
      <c r="J35" s="52" t="s">
        <v>225</v>
      </c>
      <c r="K35" s="8">
        <v>1</v>
      </c>
      <c r="L35" s="50" t="s">
        <v>36</v>
      </c>
      <c r="M35" s="50" t="s">
        <v>36</v>
      </c>
      <c r="N35" s="50" t="s">
        <v>36</v>
      </c>
      <c r="O35" s="358"/>
    </row>
    <row r="36" spans="1:15" s="24" customFormat="1" ht="44.25" customHeight="1" x14ac:dyDescent="0.25">
      <c r="A36" s="306"/>
      <c r="B36" s="308"/>
      <c r="C36" s="362"/>
      <c r="D36" s="310"/>
      <c r="E36" s="314"/>
      <c r="F36" s="310"/>
      <c r="G36" s="310"/>
      <c r="H36" s="49" t="s">
        <v>226</v>
      </c>
      <c r="I36" s="70">
        <v>0.2</v>
      </c>
      <c r="J36" s="52" t="s">
        <v>168</v>
      </c>
      <c r="K36" s="50" t="s">
        <v>36</v>
      </c>
      <c r="L36" s="8">
        <v>1</v>
      </c>
      <c r="M36" s="50" t="s">
        <v>36</v>
      </c>
      <c r="N36" s="50" t="s">
        <v>36</v>
      </c>
      <c r="O36" s="358"/>
    </row>
    <row r="37" spans="1:15" s="24" customFormat="1" ht="58.5" customHeight="1" x14ac:dyDescent="0.25">
      <c r="A37" s="306"/>
      <c r="B37" s="308"/>
      <c r="C37" s="362"/>
      <c r="D37" s="310"/>
      <c r="E37" s="314"/>
      <c r="F37" s="310"/>
      <c r="G37" s="310"/>
      <c r="H37" s="49" t="s">
        <v>227</v>
      </c>
      <c r="I37" s="70">
        <v>0.25</v>
      </c>
      <c r="J37" s="52" t="s">
        <v>228</v>
      </c>
      <c r="K37" s="8" t="s">
        <v>36</v>
      </c>
      <c r="L37" s="50">
        <v>2</v>
      </c>
      <c r="M37" s="50">
        <v>3</v>
      </c>
      <c r="N37" s="50">
        <v>3</v>
      </c>
      <c r="O37" s="358"/>
    </row>
    <row r="38" spans="1:15" s="24" customFormat="1" ht="48" customHeight="1" x14ac:dyDescent="0.25">
      <c r="A38" s="332"/>
      <c r="B38" s="360"/>
      <c r="C38" s="333"/>
      <c r="D38" s="352"/>
      <c r="E38" s="363"/>
      <c r="F38" s="352"/>
      <c r="G38" s="352"/>
      <c r="H38" s="49" t="s">
        <v>1761</v>
      </c>
      <c r="I38" s="70">
        <v>0.25</v>
      </c>
      <c r="J38" s="52" t="s">
        <v>229</v>
      </c>
      <c r="K38" s="8" t="s">
        <v>36</v>
      </c>
      <c r="L38" s="8" t="s">
        <v>36</v>
      </c>
      <c r="M38" s="8" t="s">
        <v>36</v>
      </c>
      <c r="N38" s="50">
        <v>1</v>
      </c>
      <c r="O38" s="359"/>
    </row>
    <row r="39" spans="1:15" s="24" customFormat="1" ht="15" x14ac:dyDescent="0.25">
      <c r="B39" s="71"/>
      <c r="O39" s="222"/>
    </row>
    <row r="40" spans="1:15" s="24" customFormat="1" ht="15" x14ac:dyDescent="0.25">
      <c r="B40" s="71"/>
      <c r="O40" s="222"/>
    </row>
    <row r="41" spans="1:15" s="24" customFormat="1" ht="15" x14ac:dyDescent="0.25">
      <c r="B41" s="71"/>
      <c r="O41" s="222"/>
    </row>
    <row r="42" spans="1:15" s="24" customFormat="1" ht="15" x14ac:dyDescent="0.25">
      <c r="B42" s="71"/>
      <c r="O42" s="222"/>
    </row>
    <row r="43" spans="1:15" s="24" customFormat="1" ht="15" x14ac:dyDescent="0.25">
      <c r="B43" s="71"/>
      <c r="O43" s="222"/>
    </row>
    <row r="44" spans="1:15" s="24" customFormat="1" ht="15" x14ac:dyDescent="0.25">
      <c r="B44" s="71"/>
      <c r="O44" s="222"/>
    </row>
    <row r="45" spans="1:15" ht="15" x14ac:dyDescent="0.25">
      <c r="E45" s="1"/>
      <c r="F45" s="1"/>
      <c r="G45" s="1"/>
      <c r="J45" s="1"/>
      <c r="K45" s="1"/>
      <c r="L45" s="1"/>
      <c r="M45" s="1"/>
      <c r="N45" s="1"/>
      <c r="O45" s="227"/>
    </row>
    <row r="46" spans="1:15" ht="15" x14ac:dyDescent="0.25">
      <c r="E46" s="1"/>
      <c r="F46" s="1"/>
      <c r="G46" s="1"/>
      <c r="J46" s="1"/>
      <c r="K46" s="1"/>
      <c r="L46" s="1"/>
      <c r="M46" s="1"/>
      <c r="N46" s="1"/>
      <c r="O46" s="227"/>
    </row>
    <row r="47" spans="1:15" ht="15" x14ac:dyDescent="0.25">
      <c r="E47" s="1"/>
      <c r="F47" s="1"/>
      <c r="G47" s="1"/>
      <c r="J47" s="1"/>
      <c r="K47" s="1"/>
      <c r="L47" s="1"/>
      <c r="M47" s="1"/>
      <c r="N47" s="1"/>
      <c r="O47" s="227"/>
    </row>
    <row r="48" spans="1:15" ht="15" x14ac:dyDescent="0.25">
      <c r="E48" s="1"/>
      <c r="F48" s="1"/>
      <c r="G48" s="1"/>
      <c r="J48" s="1"/>
      <c r="K48" s="1"/>
      <c r="L48" s="1"/>
      <c r="M48" s="1"/>
      <c r="N48" s="1"/>
      <c r="O48" s="227"/>
    </row>
    <row r="49" spans="1:15" ht="60" x14ac:dyDescent="0.25">
      <c r="A49" s="361" t="s">
        <v>230</v>
      </c>
      <c r="B49" s="374">
        <v>0.1</v>
      </c>
      <c r="C49" s="377" t="s">
        <v>231</v>
      </c>
      <c r="D49" s="380" t="s">
        <v>232</v>
      </c>
      <c r="E49" s="313">
        <v>2</v>
      </c>
      <c r="F49" s="309" t="s">
        <v>220</v>
      </c>
      <c r="G49" s="309" t="s">
        <v>233</v>
      </c>
      <c r="H49" s="37" t="s">
        <v>234</v>
      </c>
      <c r="I49" s="73">
        <v>0.2</v>
      </c>
      <c r="J49" s="52" t="s">
        <v>235</v>
      </c>
      <c r="K49" s="8">
        <v>1</v>
      </c>
      <c r="L49" s="8" t="s">
        <v>36</v>
      </c>
      <c r="M49" s="8" t="s">
        <v>36</v>
      </c>
      <c r="N49" s="8" t="s">
        <v>36</v>
      </c>
      <c r="O49" s="367">
        <f>[1]VMAEG!$K$87</f>
        <v>37910.36</v>
      </c>
    </row>
    <row r="50" spans="1:15" ht="60" x14ac:dyDescent="0.25">
      <c r="A50" s="362"/>
      <c r="B50" s="375"/>
      <c r="C50" s="378"/>
      <c r="D50" s="381"/>
      <c r="E50" s="314"/>
      <c r="F50" s="310"/>
      <c r="G50" s="310"/>
      <c r="H50" s="37" t="s">
        <v>236</v>
      </c>
      <c r="I50" s="73">
        <v>0.1</v>
      </c>
      <c r="J50" s="52" t="s">
        <v>237</v>
      </c>
      <c r="K50" s="8">
        <v>1</v>
      </c>
      <c r="L50" s="8" t="s">
        <v>36</v>
      </c>
      <c r="M50" s="8" t="s">
        <v>36</v>
      </c>
      <c r="N50" s="8" t="s">
        <v>36</v>
      </c>
      <c r="O50" s="368"/>
    </row>
    <row r="51" spans="1:15" ht="45" x14ac:dyDescent="0.25">
      <c r="A51" s="362"/>
      <c r="B51" s="375"/>
      <c r="C51" s="378"/>
      <c r="D51" s="381"/>
      <c r="E51" s="314"/>
      <c r="F51" s="310"/>
      <c r="G51" s="310"/>
      <c r="H51" s="37" t="s">
        <v>238</v>
      </c>
      <c r="I51" s="73">
        <v>0.3</v>
      </c>
      <c r="J51" s="52" t="s">
        <v>239</v>
      </c>
      <c r="K51" s="8" t="s">
        <v>36</v>
      </c>
      <c r="L51" s="62">
        <v>2</v>
      </c>
      <c r="M51" s="62">
        <v>2</v>
      </c>
      <c r="N51" s="8" t="s">
        <v>36</v>
      </c>
      <c r="O51" s="368"/>
    </row>
    <row r="52" spans="1:15" ht="60" x14ac:dyDescent="0.25">
      <c r="A52" s="333"/>
      <c r="B52" s="376"/>
      <c r="C52" s="379"/>
      <c r="D52" s="382"/>
      <c r="E52" s="363"/>
      <c r="F52" s="352"/>
      <c r="G52" s="352"/>
      <c r="H52" s="37" t="s">
        <v>240</v>
      </c>
      <c r="I52" s="73">
        <v>0.4</v>
      </c>
      <c r="J52" s="52" t="s">
        <v>241</v>
      </c>
      <c r="K52" s="8" t="s">
        <v>36</v>
      </c>
      <c r="L52" s="8" t="s">
        <v>36</v>
      </c>
      <c r="M52" s="8" t="s">
        <v>36</v>
      </c>
      <c r="N52" s="50">
        <v>1</v>
      </c>
      <c r="O52" s="369"/>
    </row>
    <row r="53" spans="1:15" ht="15.75" customHeight="1" x14ac:dyDescent="0.25">
      <c r="A53" s="370"/>
      <c r="B53" s="371">
        <f>SUM(B11:B52)</f>
        <v>1</v>
      </c>
      <c r="C53" s="372"/>
      <c r="D53" s="372"/>
      <c r="E53" s="372"/>
      <c r="F53" s="372"/>
      <c r="G53" s="372"/>
      <c r="H53" s="372"/>
      <c r="I53" s="371">
        <f>SUM(I11:I52)/7</f>
        <v>1</v>
      </c>
      <c r="J53" s="373" t="s">
        <v>22</v>
      </c>
      <c r="K53" s="373"/>
      <c r="L53" s="373"/>
      <c r="M53" s="373"/>
      <c r="N53" s="373"/>
      <c r="O53" s="9">
        <f>O55-O54</f>
        <v>2910310.36</v>
      </c>
    </row>
    <row r="54" spans="1:15" ht="15.75" customHeight="1" x14ac:dyDescent="0.25">
      <c r="A54" s="370"/>
      <c r="B54" s="372"/>
      <c r="C54" s="372"/>
      <c r="D54" s="372"/>
      <c r="E54" s="372"/>
      <c r="F54" s="372"/>
      <c r="G54" s="372"/>
      <c r="H54" s="372"/>
      <c r="I54" s="372"/>
      <c r="J54" s="373" t="s">
        <v>23</v>
      </c>
      <c r="K54" s="373"/>
      <c r="L54" s="373"/>
      <c r="M54" s="373"/>
      <c r="N54" s="373"/>
      <c r="O54" s="9">
        <f>[1]VMAEG!$L$88</f>
        <v>0</v>
      </c>
    </row>
    <row r="55" spans="1:15" x14ac:dyDescent="0.25">
      <c r="A55" s="299" t="s">
        <v>24</v>
      </c>
      <c r="B55" s="300"/>
      <c r="C55" s="300"/>
      <c r="D55" s="300"/>
      <c r="E55" s="300"/>
      <c r="F55" s="300"/>
      <c r="G55" s="300"/>
      <c r="H55" s="300"/>
      <c r="I55" s="300"/>
      <c r="J55" s="300"/>
      <c r="K55" s="300"/>
      <c r="L55" s="300"/>
      <c r="M55" s="300"/>
      <c r="N55" s="301"/>
      <c r="O55" s="10">
        <f>[1]VMAEG!$K$88</f>
        <v>2910310.36</v>
      </c>
    </row>
    <row r="56" spans="1:15" x14ac:dyDescent="0.25">
      <c r="A56" s="11"/>
      <c r="B56" s="45"/>
      <c r="C56" s="11"/>
      <c r="D56" s="11"/>
      <c r="E56" s="45"/>
      <c r="F56" s="45"/>
      <c r="G56" s="45"/>
      <c r="H56" s="11"/>
      <c r="I56" s="11"/>
      <c r="J56" s="45"/>
      <c r="K56" s="304" t="s">
        <v>15</v>
      </c>
      <c r="L56" s="304"/>
      <c r="M56" s="304"/>
      <c r="N56" s="304"/>
      <c r="O56" s="74">
        <v>52</v>
      </c>
    </row>
    <row r="58" spans="1:15" x14ac:dyDescent="0.25">
      <c r="L58" s="288" t="s">
        <v>16</v>
      </c>
      <c r="M58" s="288"/>
      <c r="N58" s="288"/>
      <c r="O58" s="288"/>
    </row>
    <row r="59" spans="1:15" x14ac:dyDescent="0.25">
      <c r="L59" s="75"/>
      <c r="M59" s="75"/>
      <c r="N59" s="75"/>
      <c r="O59" s="75"/>
    </row>
    <row r="60" spans="1:15" ht="15" x14ac:dyDescent="0.25">
      <c r="L60" s="76"/>
      <c r="M60" s="76"/>
      <c r="N60" s="76"/>
      <c r="O60" s="76"/>
    </row>
    <row r="61" spans="1:15" ht="15" x14ac:dyDescent="0.25">
      <c r="L61" s="76"/>
      <c r="M61" s="76"/>
      <c r="N61" s="76"/>
      <c r="O61" s="76"/>
    </row>
    <row r="62" spans="1:15" ht="15" x14ac:dyDescent="0.25">
      <c r="L62" s="76"/>
      <c r="M62" s="76"/>
      <c r="N62" s="76"/>
      <c r="O62" s="76"/>
    </row>
    <row r="63" spans="1:15" ht="15" x14ac:dyDescent="0.25">
      <c r="L63" s="76"/>
      <c r="M63" s="76"/>
      <c r="N63" s="76"/>
      <c r="O63" s="76"/>
    </row>
    <row r="64" spans="1:15" ht="15" x14ac:dyDescent="0.25">
      <c r="A64" s="303"/>
      <c r="B64" s="303"/>
      <c r="C64" s="303"/>
      <c r="D64" s="303"/>
      <c r="E64" s="66"/>
      <c r="F64" s="77"/>
      <c r="G64" s="77"/>
      <c r="H64" s="77"/>
      <c r="I64" s="77"/>
      <c r="J64" s="77"/>
      <c r="L64" s="292"/>
      <c r="M64" s="292"/>
      <c r="N64" s="292"/>
      <c r="O64" s="292"/>
    </row>
    <row r="65" spans="1:15" ht="15" x14ac:dyDescent="0.25">
      <c r="A65" s="285" t="s">
        <v>242</v>
      </c>
      <c r="B65" s="285"/>
      <c r="C65" s="285"/>
      <c r="D65" s="285"/>
      <c r="E65" s="66"/>
      <c r="F65" s="285" t="s">
        <v>243</v>
      </c>
      <c r="G65" s="285"/>
      <c r="H65" s="285"/>
      <c r="I65" s="285"/>
      <c r="J65" s="285"/>
      <c r="L65" s="291" t="s">
        <v>17</v>
      </c>
      <c r="M65" s="291"/>
      <c r="N65" s="291"/>
      <c r="O65" s="291"/>
    </row>
    <row r="66" spans="1:15" ht="32.25" customHeight="1" x14ac:dyDescent="0.25">
      <c r="A66" s="286" t="s">
        <v>244</v>
      </c>
      <c r="B66" s="286"/>
      <c r="C66" s="286"/>
      <c r="D66" s="286"/>
      <c r="E66" s="66"/>
      <c r="F66" s="286" t="s">
        <v>245</v>
      </c>
      <c r="G66" s="286"/>
      <c r="H66" s="286"/>
      <c r="I66" s="286"/>
      <c r="J66" s="286"/>
      <c r="L66" s="292" t="s">
        <v>18</v>
      </c>
      <c r="M66" s="292"/>
      <c r="N66" s="292"/>
      <c r="O66" s="292"/>
    </row>
    <row r="67" spans="1:15" ht="15" x14ac:dyDescent="0.2">
      <c r="A67" s="15"/>
      <c r="B67" s="16"/>
      <c r="C67" s="15"/>
      <c r="D67" s="15"/>
      <c r="E67" s="16"/>
      <c r="F67" s="15"/>
      <c r="G67" s="15"/>
      <c r="H67" s="17"/>
      <c r="I67" s="17"/>
      <c r="J67" s="78"/>
      <c r="K67" s="16"/>
      <c r="L67" s="79"/>
      <c r="M67" s="79"/>
      <c r="N67" s="80"/>
      <c r="O67" s="79"/>
    </row>
    <row r="68" spans="1:15" ht="15" x14ac:dyDescent="0.2">
      <c r="A68" s="15"/>
      <c r="B68" s="16"/>
      <c r="C68" s="15"/>
      <c r="D68" s="15"/>
      <c r="E68" s="16"/>
      <c r="F68" s="15"/>
      <c r="G68" s="15"/>
      <c r="H68" s="17"/>
      <c r="I68" s="17"/>
      <c r="J68" s="78"/>
      <c r="K68" s="16"/>
      <c r="L68" s="79"/>
      <c r="M68" s="79"/>
      <c r="N68" s="80"/>
      <c r="O68" s="79"/>
    </row>
    <row r="69" spans="1:15" ht="15" x14ac:dyDescent="0.2">
      <c r="A69" s="15"/>
      <c r="B69" s="16"/>
      <c r="C69" s="15"/>
      <c r="D69" s="15"/>
      <c r="E69" s="16"/>
      <c r="F69" s="15"/>
      <c r="G69" s="15"/>
      <c r="H69" s="17"/>
      <c r="I69" s="17"/>
      <c r="J69" s="78"/>
      <c r="K69" s="16"/>
      <c r="L69" s="79"/>
      <c r="M69" s="79"/>
      <c r="N69" s="80"/>
      <c r="O69" s="79"/>
    </row>
    <row r="70" spans="1:15" ht="15" x14ac:dyDescent="0.2">
      <c r="A70" s="15"/>
      <c r="B70" s="16"/>
      <c r="C70" s="15"/>
      <c r="D70" s="15"/>
      <c r="E70" s="16"/>
      <c r="F70" s="15"/>
      <c r="G70" s="15"/>
      <c r="H70" s="17"/>
      <c r="I70" s="17"/>
      <c r="J70" s="78"/>
      <c r="K70" s="16"/>
      <c r="L70" s="79"/>
      <c r="M70" s="79"/>
      <c r="N70" s="80"/>
      <c r="O70" s="79"/>
    </row>
    <row r="71" spans="1:15" ht="15" x14ac:dyDescent="0.2">
      <c r="A71" s="15"/>
      <c r="B71" s="16"/>
      <c r="C71" s="15"/>
      <c r="D71" s="15"/>
      <c r="E71" s="16"/>
      <c r="F71" s="77"/>
      <c r="G71" s="77"/>
      <c r="H71" s="77"/>
      <c r="I71" s="77"/>
      <c r="J71" s="77"/>
      <c r="K71" s="16"/>
      <c r="L71" s="383"/>
      <c r="M71" s="383"/>
      <c r="N71" s="383"/>
      <c r="O71" s="383"/>
    </row>
    <row r="72" spans="1:15" ht="15" customHeight="1" x14ac:dyDescent="0.2">
      <c r="A72" s="15"/>
      <c r="B72" s="16"/>
      <c r="C72" s="15"/>
      <c r="D72" s="15"/>
      <c r="E72" s="16"/>
      <c r="F72" s="285" t="s">
        <v>246</v>
      </c>
      <c r="G72" s="285"/>
      <c r="H72" s="285"/>
      <c r="I72" s="285"/>
      <c r="J72" s="285"/>
      <c r="K72" s="16"/>
      <c r="L72" s="291" t="s">
        <v>19</v>
      </c>
      <c r="M72" s="291"/>
      <c r="N72" s="291"/>
      <c r="O72" s="291"/>
    </row>
    <row r="73" spans="1:15" ht="15.75" customHeight="1" x14ac:dyDescent="0.2">
      <c r="A73" s="15"/>
      <c r="B73" s="16"/>
      <c r="C73" s="15"/>
      <c r="D73" s="15"/>
      <c r="E73" s="16"/>
      <c r="F73" s="286" t="s">
        <v>247</v>
      </c>
      <c r="G73" s="286"/>
      <c r="H73" s="286"/>
      <c r="I73" s="286"/>
      <c r="J73" s="286"/>
      <c r="K73" s="16"/>
      <c r="L73" s="292" t="s">
        <v>20</v>
      </c>
      <c r="M73" s="292"/>
      <c r="N73" s="292"/>
      <c r="O73" s="292"/>
    </row>
  </sheetData>
  <sheetProtection selectLockedCells="1"/>
  <mergeCells count="100">
    <mergeCell ref="F73:J73"/>
    <mergeCell ref="L73:O73"/>
    <mergeCell ref="A66:D66"/>
    <mergeCell ref="F66:J66"/>
    <mergeCell ref="L66:O66"/>
    <mergeCell ref="L71:O71"/>
    <mergeCell ref="F72:J72"/>
    <mergeCell ref="L72:O72"/>
    <mergeCell ref="A55:N55"/>
    <mergeCell ref="K56:N56"/>
    <mergeCell ref="L58:O58"/>
    <mergeCell ref="A64:D64"/>
    <mergeCell ref="L64:O64"/>
    <mergeCell ref="A65:D65"/>
    <mergeCell ref="F65:J65"/>
    <mergeCell ref="L65:O65"/>
    <mergeCell ref="G49:G52"/>
    <mergeCell ref="O49:O52"/>
    <mergeCell ref="A53:A54"/>
    <mergeCell ref="B53:B54"/>
    <mergeCell ref="C53:H54"/>
    <mergeCell ref="I53:I54"/>
    <mergeCell ref="J53:N53"/>
    <mergeCell ref="J54:N54"/>
    <mergeCell ref="A49:A52"/>
    <mergeCell ref="B49:B52"/>
    <mergeCell ref="C49:C52"/>
    <mergeCell ref="D49:D52"/>
    <mergeCell ref="E49:E52"/>
    <mergeCell ref="F49:F52"/>
    <mergeCell ref="G31:G33"/>
    <mergeCell ref="O31:O33"/>
    <mergeCell ref="A34:A38"/>
    <mergeCell ref="B34:B38"/>
    <mergeCell ref="C34:C38"/>
    <mergeCell ref="D34:D38"/>
    <mergeCell ref="E34:E38"/>
    <mergeCell ref="F34:F38"/>
    <mergeCell ref="G34:G38"/>
    <mergeCell ref="O34:O38"/>
    <mergeCell ref="A31:A33"/>
    <mergeCell ref="B31:B33"/>
    <mergeCell ref="C31:C33"/>
    <mergeCell ref="D31:D33"/>
    <mergeCell ref="E31:E33"/>
    <mergeCell ref="F31:F33"/>
    <mergeCell ref="G23:G26"/>
    <mergeCell ref="O23:O26"/>
    <mergeCell ref="A27:A28"/>
    <mergeCell ref="B27:B28"/>
    <mergeCell ref="C27:C28"/>
    <mergeCell ref="D27:D28"/>
    <mergeCell ref="E27:E28"/>
    <mergeCell ref="F27:F28"/>
    <mergeCell ref="G27:G28"/>
    <mergeCell ref="O27:O28"/>
    <mergeCell ref="A23:A26"/>
    <mergeCell ref="B23:B26"/>
    <mergeCell ref="C23:C26"/>
    <mergeCell ref="D23:D26"/>
    <mergeCell ref="E23:E26"/>
    <mergeCell ref="F23:F26"/>
    <mergeCell ref="G11:G14"/>
    <mergeCell ref="O11:O14"/>
    <mergeCell ref="A15:A17"/>
    <mergeCell ref="B15:B17"/>
    <mergeCell ref="C15:C17"/>
    <mergeCell ref="D15:D17"/>
    <mergeCell ref="E15:E17"/>
    <mergeCell ref="F15:F17"/>
    <mergeCell ref="G15:G17"/>
    <mergeCell ref="O15:O17"/>
    <mergeCell ref="A11:A14"/>
    <mergeCell ref="B11:B14"/>
    <mergeCell ref="C11:C14"/>
    <mergeCell ref="D11:D14"/>
    <mergeCell ref="E11:E14"/>
    <mergeCell ref="F11:F14"/>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&amp;K08-049 4</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opLeftCell="A18" zoomScale="95" zoomScaleNormal="95" workbookViewId="0">
      <selection activeCell="O22" sqref="O22"/>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81"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1225</v>
      </c>
      <c r="B4" s="344"/>
      <c r="C4" s="344"/>
      <c r="D4" s="344"/>
      <c r="E4" s="344"/>
      <c r="F4" s="344"/>
      <c r="G4" s="344"/>
      <c r="H4" s="344"/>
      <c r="I4" s="344"/>
      <c r="J4" s="344"/>
      <c r="K4" s="344"/>
      <c r="L4" s="344"/>
      <c r="M4" s="344"/>
      <c r="N4" s="344"/>
      <c r="O4" s="344"/>
    </row>
    <row r="5" spans="1:15" ht="16.5" customHeight="1" x14ac:dyDescent="0.25">
      <c r="A5" s="345" t="s">
        <v>1226</v>
      </c>
      <c r="B5" s="345"/>
      <c r="C5" s="345"/>
      <c r="D5" s="345"/>
      <c r="E5" s="345"/>
      <c r="F5" s="345"/>
      <c r="G5" s="345"/>
      <c r="H5" s="345"/>
      <c r="I5" s="345"/>
      <c r="J5" s="345"/>
      <c r="K5" s="345"/>
      <c r="L5" s="345"/>
      <c r="M5" s="345"/>
      <c r="N5" s="345"/>
      <c r="O5" s="345"/>
    </row>
    <row r="6" spans="1:15" ht="30" customHeight="1" x14ac:dyDescent="0.25">
      <c r="A6" s="344" t="s">
        <v>1227</v>
      </c>
      <c r="B6" s="344"/>
      <c r="C6" s="344"/>
      <c r="D6" s="344"/>
      <c r="E6" s="344"/>
      <c r="F6" s="344"/>
      <c r="G6" s="344"/>
      <c r="H6" s="344"/>
      <c r="I6" s="344"/>
      <c r="J6" s="344"/>
      <c r="K6" s="344"/>
      <c r="L6" s="344"/>
      <c r="M6" s="344"/>
      <c r="N6" s="344"/>
      <c r="O6" s="344"/>
    </row>
    <row r="7" spans="1:15" ht="30" customHeight="1" x14ac:dyDescent="0.25">
      <c r="A7" s="482" t="s">
        <v>1228</v>
      </c>
      <c r="B7" s="482"/>
      <c r="C7" s="482"/>
      <c r="D7" s="482"/>
      <c r="E7" s="482"/>
      <c r="F7" s="482"/>
      <c r="G7" s="482"/>
      <c r="H7" s="482"/>
      <c r="I7" s="482"/>
      <c r="J7" s="482"/>
      <c r="K7" s="482"/>
      <c r="L7" s="482"/>
      <c r="M7" s="482"/>
      <c r="N7" s="482"/>
      <c r="O7" s="482"/>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104.25" customHeight="1" x14ac:dyDescent="0.25">
      <c r="A11" s="560" t="s">
        <v>1644</v>
      </c>
      <c r="B11" s="562">
        <v>0.1</v>
      </c>
      <c r="C11" s="560" t="s">
        <v>1645</v>
      </c>
      <c r="D11" s="560" t="s">
        <v>1646</v>
      </c>
      <c r="E11" s="313">
        <v>6</v>
      </c>
      <c r="F11" s="361" t="s">
        <v>1647</v>
      </c>
      <c r="G11" s="553" t="s">
        <v>1648</v>
      </c>
      <c r="H11" s="37" t="s">
        <v>1649</v>
      </c>
      <c r="I11" s="41">
        <v>0.5</v>
      </c>
      <c r="J11" s="56" t="s">
        <v>1650</v>
      </c>
      <c r="K11" s="72">
        <v>1</v>
      </c>
      <c r="L11" s="72">
        <v>1</v>
      </c>
      <c r="M11" s="72">
        <v>1</v>
      </c>
      <c r="N11" s="72">
        <v>1</v>
      </c>
      <c r="O11" s="555">
        <f>[1]DAIP!$K$11</f>
        <v>241500</v>
      </c>
    </row>
    <row r="12" spans="1:15" ht="133.5" customHeight="1" x14ac:dyDescent="0.25">
      <c r="A12" s="561"/>
      <c r="B12" s="563"/>
      <c r="C12" s="561"/>
      <c r="D12" s="561"/>
      <c r="E12" s="314"/>
      <c r="F12" s="362"/>
      <c r="G12" s="554"/>
      <c r="H12" s="37" t="s">
        <v>1651</v>
      </c>
      <c r="I12" s="41">
        <v>0.5</v>
      </c>
      <c r="J12" s="47" t="s">
        <v>1652</v>
      </c>
      <c r="K12" s="72" t="s">
        <v>36</v>
      </c>
      <c r="L12" s="72" t="s">
        <v>36</v>
      </c>
      <c r="M12" s="72">
        <v>1</v>
      </c>
      <c r="N12" s="72">
        <v>1</v>
      </c>
      <c r="O12" s="556"/>
    </row>
    <row r="13" spans="1:15" ht="162.75" customHeight="1" x14ac:dyDescent="0.25">
      <c r="A13" s="557" t="s">
        <v>1653</v>
      </c>
      <c r="B13" s="558">
        <v>0.7</v>
      </c>
      <c r="C13" s="557" t="s">
        <v>1654</v>
      </c>
      <c r="D13" s="557" t="s">
        <v>1655</v>
      </c>
      <c r="E13" s="355">
        <v>0.98</v>
      </c>
      <c r="F13" s="320" t="s">
        <v>1647</v>
      </c>
      <c r="G13" s="320" t="s">
        <v>1656</v>
      </c>
      <c r="H13" s="56" t="s">
        <v>1657</v>
      </c>
      <c r="I13" s="43">
        <v>0.3</v>
      </c>
      <c r="J13" s="56" t="s">
        <v>1658</v>
      </c>
      <c r="K13" s="72">
        <v>3</v>
      </c>
      <c r="L13" s="72">
        <v>3</v>
      </c>
      <c r="M13" s="72">
        <v>3</v>
      </c>
      <c r="N13" s="72">
        <v>3</v>
      </c>
      <c r="O13" s="559">
        <f>[1]DAIP!$K$13</f>
        <v>0</v>
      </c>
    </row>
    <row r="14" spans="1:15" ht="56.25" customHeight="1" x14ac:dyDescent="0.25">
      <c r="A14" s="557"/>
      <c r="B14" s="558"/>
      <c r="C14" s="557"/>
      <c r="D14" s="557"/>
      <c r="E14" s="355"/>
      <c r="F14" s="320"/>
      <c r="G14" s="320"/>
      <c r="H14" s="56" t="s">
        <v>1659</v>
      </c>
      <c r="I14" s="43">
        <v>0.1</v>
      </c>
      <c r="J14" s="56" t="s">
        <v>62</v>
      </c>
      <c r="K14" s="186">
        <v>0.98</v>
      </c>
      <c r="L14" s="186">
        <v>0.98</v>
      </c>
      <c r="M14" s="186">
        <v>0.98</v>
      </c>
      <c r="N14" s="186">
        <v>0.98</v>
      </c>
      <c r="O14" s="559"/>
    </row>
    <row r="15" spans="1:15" ht="102.75" customHeight="1" x14ac:dyDescent="0.25">
      <c r="A15" s="557"/>
      <c r="B15" s="558"/>
      <c r="C15" s="557"/>
      <c r="D15" s="557"/>
      <c r="E15" s="355"/>
      <c r="F15" s="320"/>
      <c r="G15" s="320"/>
      <c r="H15" s="56" t="s">
        <v>1660</v>
      </c>
      <c r="I15" s="43">
        <v>0.6</v>
      </c>
      <c r="J15" s="56" t="s">
        <v>1661</v>
      </c>
      <c r="K15" s="72">
        <v>1</v>
      </c>
      <c r="L15" s="72">
        <v>1</v>
      </c>
      <c r="M15" s="72">
        <v>1</v>
      </c>
      <c r="N15" s="72">
        <v>1</v>
      </c>
      <c r="O15" s="559"/>
    </row>
    <row r="16" spans="1:15" s="97" customFormat="1" ht="15.75" customHeight="1" x14ac:dyDescent="0.25">
      <c r="B16" s="66"/>
      <c r="I16" s="66"/>
      <c r="O16" s="229"/>
    </row>
    <row r="17" spans="1:15" ht="75" x14ac:dyDescent="0.25">
      <c r="A17" s="557" t="s">
        <v>1662</v>
      </c>
      <c r="B17" s="558">
        <v>0.2</v>
      </c>
      <c r="C17" s="557" t="s">
        <v>1663</v>
      </c>
      <c r="D17" s="356" t="s">
        <v>1664</v>
      </c>
      <c r="E17" s="355">
        <v>1</v>
      </c>
      <c r="F17" s="320" t="s">
        <v>1647</v>
      </c>
      <c r="G17" s="320" t="s">
        <v>1665</v>
      </c>
      <c r="H17" s="56" t="s">
        <v>1666</v>
      </c>
      <c r="I17" s="43">
        <v>0.4</v>
      </c>
      <c r="J17" s="51" t="s">
        <v>1667</v>
      </c>
      <c r="K17" s="72">
        <v>1</v>
      </c>
      <c r="L17" s="72">
        <v>1</v>
      </c>
      <c r="M17" s="72">
        <v>1</v>
      </c>
      <c r="N17" s="72">
        <v>1</v>
      </c>
      <c r="O17" s="402">
        <f>[1]DAIP!$K$15</f>
        <v>0</v>
      </c>
    </row>
    <row r="18" spans="1:15" ht="90" x14ac:dyDescent="0.25">
      <c r="A18" s="557"/>
      <c r="B18" s="558"/>
      <c r="C18" s="557"/>
      <c r="D18" s="356"/>
      <c r="E18" s="355"/>
      <c r="F18" s="320"/>
      <c r="G18" s="320"/>
      <c r="H18" s="56" t="s">
        <v>1668</v>
      </c>
      <c r="I18" s="43">
        <v>0.4</v>
      </c>
      <c r="J18" s="51" t="s">
        <v>1669</v>
      </c>
      <c r="K18" s="72">
        <v>1</v>
      </c>
      <c r="L18" s="72">
        <v>1</v>
      </c>
      <c r="M18" s="72">
        <v>1</v>
      </c>
      <c r="N18" s="72">
        <v>1</v>
      </c>
      <c r="O18" s="402"/>
    </row>
    <row r="19" spans="1:15" ht="90" x14ac:dyDescent="0.25">
      <c r="A19" s="557"/>
      <c r="B19" s="558"/>
      <c r="C19" s="557"/>
      <c r="D19" s="356"/>
      <c r="E19" s="355"/>
      <c r="F19" s="320"/>
      <c r="G19" s="320"/>
      <c r="H19" s="56" t="s">
        <v>1670</v>
      </c>
      <c r="I19" s="43">
        <v>0.2</v>
      </c>
      <c r="J19" s="51" t="s">
        <v>1671</v>
      </c>
      <c r="K19" s="72">
        <v>1</v>
      </c>
      <c r="L19" s="72">
        <v>1</v>
      </c>
      <c r="M19" s="72">
        <v>1</v>
      </c>
      <c r="N19" s="72">
        <v>1</v>
      </c>
      <c r="O19" s="402"/>
    </row>
    <row r="20" spans="1:15" ht="15.75" customHeight="1" x14ac:dyDescent="0.25">
      <c r="A20" s="370"/>
      <c r="B20" s="371">
        <f>SUM(B11:B19)</f>
        <v>1</v>
      </c>
      <c r="C20" s="372"/>
      <c r="D20" s="372"/>
      <c r="E20" s="372"/>
      <c r="F20" s="372"/>
      <c r="G20" s="372"/>
      <c r="H20" s="372"/>
      <c r="I20" s="371">
        <f>SUM(I11:I19)/3</f>
        <v>1</v>
      </c>
      <c r="J20" s="564" t="s">
        <v>22</v>
      </c>
      <c r="K20" s="564"/>
      <c r="L20" s="564"/>
      <c r="M20" s="564"/>
      <c r="N20" s="564"/>
      <c r="O20" s="9">
        <f>O22-O21</f>
        <v>241500</v>
      </c>
    </row>
    <row r="21" spans="1:15" ht="15.75" customHeight="1" x14ac:dyDescent="0.25">
      <c r="A21" s="370"/>
      <c r="B21" s="372"/>
      <c r="C21" s="372"/>
      <c r="D21" s="372"/>
      <c r="E21" s="372"/>
      <c r="F21" s="372"/>
      <c r="G21" s="372"/>
      <c r="H21" s="372"/>
      <c r="I21" s="372"/>
      <c r="J21" s="564" t="s">
        <v>23</v>
      </c>
      <c r="K21" s="564"/>
      <c r="L21" s="564"/>
      <c r="M21" s="564"/>
      <c r="N21" s="564"/>
      <c r="O21" s="9">
        <f>[1]DAIP!$L$16</f>
        <v>0</v>
      </c>
    </row>
    <row r="22" spans="1:15" x14ac:dyDescent="0.25">
      <c r="A22" s="299" t="s">
        <v>24</v>
      </c>
      <c r="B22" s="300"/>
      <c r="C22" s="300"/>
      <c r="D22" s="300"/>
      <c r="E22" s="300"/>
      <c r="F22" s="300"/>
      <c r="G22" s="300"/>
      <c r="H22" s="300"/>
      <c r="I22" s="300"/>
      <c r="J22" s="300"/>
      <c r="K22" s="300"/>
      <c r="L22" s="300"/>
      <c r="M22" s="300"/>
      <c r="N22" s="301"/>
      <c r="O22" s="10">
        <f>[1]DAIP!$K$16</f>
        <v>241500</v>
      </c>
    </row>
    <row r="23" spans="1:15" x14ac:dyDescent="0.25">
      <c r="A23" s="11"/>
      <c r="B23" s="45"/>
      <c r="C23" s="11"/>
      <c r="D23" s="11"/>
      <c r="E23" s="45"/>
      <c r="F23" s="45"/>
      <c r="G23" s="45"/>
      <c r="H23" s="11"/>
      <c r="I23" s="45"/>
      <c r="J23" s="45"/>
      <c r="K23" s="304" t="s">
        <v>15</v>
      </c>
      <c r="L23" s="304"/>
      <c r="M23" s="304"/>
      <c r="N23" s="304"/>
      <c r="O23" s="74">
        <v>52</v>
      </c>
    </row>
    <row r="25" spans="1:15" ht="15.75" customHeight="1" x14ac:dyDescent="0.25">
      <c r="K25" s="288" t="s">
        <v>16</v>
      </c>
      <c r="L25" s="288"/>
      <c r="M25" s="288"/>
      <c r="N25" s="288"/>
      <c r="O25" s="288"/>
    </row>
    <row r="26" spans="1:15" ht="15.75" customHeight="1" x14ac:dyDescent="0.25">
      <c r="K26" s="289"/>
      <c r="L26" s="289"/>
      <c r="M26" s="289"/>
      <c r="N26" s="289"/>
      <c r="O26" s="289"/>
    </row>
    <row r="27" spans="1:15" ht="15" x14ac:dyDescent="0.25">
      <c r="K27" s="289"/>
      <c r="L27" s="289"/>
      <c r="M27" s="289"/>
      <c r="N27" s="289"/>
      <c r="O27" s="289"/>
    </row>
    <row r="28" spans="1:15" ht="15" x14ac:dyDescent="0.25">
      <c r="K28" s="289"/>
      <c r="L28" s="289"/>
      <c r="M28" s="289"/>
      <c r="N28" s="289"/>
      <c r="O28" s="289"/>
    </row>
    <row r="29" spans="1:15" ht="15" x14ac:dyDescent="0.25">
      <c r="K29" s="289"/>
      <c r="L29" s="289"/>
      <c r="M29" s="289"/>
      <c r="N29" s="289"/>
      <c r="O29" s="289"/>
    </row>
    <row r="30" spans="1:15" ht="15" x14ac:dyDescent="0.25">
      <c r="J30" s="220"/>
      <c r="K30" s="289"/>
      <c r="L30" s="289"/>
      <c r="M30" s="289"/>
      <c r="N30" s="289"/>
      <c r="O30" s="289"/>
    </row>
    <row r="31" spans="1:15" ht="15" x14ac:dyDescent="0.25">
      <c r="A31" s="303"/>
      <c r="B31" s="303"/>
      <c r="C31" s="303"/>
      <c r="D31" s="303"/>
      <c r="E31" s="66"/>
      <c r="F31" s="39"/>
      <c r="G31" s="39"/>
      <c r="H31" s="39"/>
      <c r="I31" s="39"/>
      <c r="J31" s="97"/>
      <c r="K31" s="290"/>
      <c r="L31" s="290"/>
      <c r="M31" s="290"/>
      <c r="N31" s="290"/>
      <c r="O31" s="290"/>
    </row>
    <row r="32" spans="1:15" ht="15" customHeight="1" x14ac:dyDescent="0.25">
      <c r="A32" s="285" t="s">
        <v>1672</v>
      </c>
      <c r="B32" s="285"/>
      <c r="C32" s="285"/>
      <c r="D32" s="285"/>
      <c r="E32" s="66"/>
      <c r="F32" s="285" t="s">
        <v>1673</v>
      </c>
      <c r="G32" s="285"/>
      <c r="H32" s="285"/>
      <c r="I32" s="285"/>
      <c r="J32" s="97"/>
      <c r="K32" s="292" t="s">
        <v>17</v>
      </c>
      <c r="L32" s="292"/>
      <c r="M32" s="292"/>
      <c r="N32" s="292"/>
      <c r="O32" s="292"/>
    </row>
    <row r="33" spans="1:15" ht="15.75" customHeight="1" x14ac:dyDescent="0.25">
      <c r="A33" s="286" t="s">
        <v>1674</v>
      </c>
      <c r="B33" s="286"/>
      <c r="C33" s="286"/>
      <c r="D33" s="286"/>
      <c r="E33" s="66"/>
      <c r="F33" s="286" t="s">
        <v>1675</v>
      </c>
      <c r="G33" s="286"/>
      <c r="H33" s="286"/>
      <c r="I33" s="286"/>
      <c r="J33" s="97"/>
      <c r="K33" s="292" t="s">
        <v>18</v>
      </c>
      <c r="L33" s="292"/>
      <c r="M33" s="292"/>
      <c r="N33" s="292"/>
      <c r="O33" s="292"/>
    </row>
    <row r="34" spans="1:15" ht="15" x14ac:dyDescent="0.2">
      <c r="A34" s="286"/>
      <c r="B34" s="286"/>
      <c r="C34" s="286"/>
      <c r="D34" s="286"/>
      <c r="E34" s="16"/>
      <c r="F34" s="15"/>
      <c r="G34" s="15"/>
      <c r="H34" s="17"/>
      <c r="I34" s="17"/>
      <c r="J34" s="119"/>
      <c r="K34" s="289"/>
      <c r="L34" s="289"/>
      <c r="M34" s="289"/>
      <c r="N34" s="289"/>
      <c r="O34" s="289"/>
    </row>
    <row r="35" spans="1:15" ht="15" x14ac:dyDescent="0.2">
      <c r="A35" s="15"/>
      <c r="B35" s="16"/>
      <c r="C35" s="15"/>
      <c r="D35" s="15"/>
      <c r="E35" s="16"/>
      <c r="F35" s="15"/>
      <c r="G35" s="15"/>
      <c r="H35" s="17"/>
      <c r="I35" s="17"/>
      <c r="J35" s="78"/>
      <c r="K35" s="289"/>
      <c r="L35" s="289"/>
      <c r="M35" s="289"/>
      <c r="N35" s="289"/>
      <c r="O35" s="289"/>
    </row>
    <row r="36" spans="1:15" ht="15" x14ac:dyDescent="0.2">
      <c r="A36" s="18"/>
      <c r="B36" s="19"/>
      <c r="C36" s="18"/>
      <c r="D36" s="18"/>
      <c r="E36" s="19"/>
      <c r="F36" s="18"/>
      <c r="G36" s="18"/>
      <c r="H36" s="202"/>
      <c r="I36" s="202"/>
      <c r="J36" s="119"/>
      <c r="K36" s="289"/>
      <c r="L36" s="289"/>
      <c r="M36" s="289"/>
      <c r="N36" s="289"/>
      <c r="O36" s="289"/>
    </row>
    <row r="37" spans="1:15" ht="15" x14ac:dyDescent="0.2">
      <c r="A37" s="302"/>
      <c r="B37" s="302"/>
      <c r="C37" s="302"/>
      <c r="D37" s="302"/>
      <c r="E37" s="19"/>
      <c r="F37" s="286"/>
      <c r="G37" s="286"/>
      <c r="H37" s="286"/>
      <c r="I37" s="286"/>
      <c r="J37" s="286"/>
      <c r="K37" s="290"/>
      <c r="L37" s="290"/>
      <c r="M37" s="290"/>
      <c r="N37" s="290"/>
      <c r="O37" s="290"/>
    </row>
    <row r="38" spans="1:15" ht="15" customHeight="1" x14ac:dyDescent="0.2">
      <c r="A38" s="286"/>
      <c r="B38" s="286"/>
      <c r="C38" s="286"/>
      <c r="D38" s="286"/>
      <c r="E38" s="19"/>
      <c r="F38" s="286"/>
      <c r="G38" s="286"/>
      <c r="H38" s="286"/>
      <c r="I38" s="286"/>
      <c r="J38" s="286"/>
      <c r="K38" s="292" t="s">
        <v>19</v>
      </c>
      <c r="L38" s="292"/>
      <c r="M38" s="292"/>
      <c r="N38" s="292"/>
      <c r="O38" s="292"/>
    </row>
    <row r="39" spans="1:15" ht="15.75" customHeight="1" x14ac:dyDescent="0.2">
      <c r="A39" s="286"/>
      <c r="B39" s="286"/>
      <c r="C39" s="286"/>
      <c r="D39" s="286"/>
      <c r="E39" s="19"/>
      <c r="F39" s="286"/>
      <c r="G39" s="286"/>
      <c r="H39" s="286"/>
      <c r="I39" s="286"/>
      <c r="J39" s="286"/>
      <c r="K39" s="292" t="s">
        <v>20</v>
      </c>
      <c r="L39" s="292"/>
      <c r="M39" s="292"/>
      <c r="N39" s="292"/>
      <c r="O39" s="292"/>
    </row>
    <row r="40" spans="1:15" x14ac:dyDescent="0.25">
      <c r="N40" s="81"/>
      <c r="O40" s="1"/>
    </row>
  </sheetData>
  <sheetProtection selectLockedCells="1"/>
  <mergeCells count="72">
    <mergeCell ref="K34:O37"/>
    <mergeCell ref="K38:O38"/>
    <mergeCell ref="K39:O39"/>
    <mergeCell ref="A32:D32"/>
    <mergeCell ref="A33:D34"/>
    <mergeCell ref="F32:I32"/>
    <mergeCell ref="F33:I33"/>
    <mergeCell ref="K32:O32"/>
    <mergeCell ref="K33:O33"/>
    <mergeCell ref="A39:D39"/>
    <mergeCell ref="F39:J39"/>
    <mergeCell ref="A37:D37"/>
    <mergeCell ref="F37:J37"/>
    <mergeCell ref="A38:D38"/>
    <mergeCell ref="F38:J38"/>
    <mergeCell ref="A22:N22"/>
    <mergeCell ref="K23:N23"/>
    <mergeCell ref="A31:D31"/>
    <mergeCell ref="K25:O25"/>
    <mergeCell ref="K26:O31"/>
    <mergeCell ref="G17:G19"/>
    <mergeCell ref="O17:O19"/>
    <mergeCell ref="A20:A21"/>
    <mergeCell ref="B20:B21"/>
    <mergeCell ref="C20:H21"/>
    <mergeCell ref="I20:I21"/>
    <mergeCell ref="J20:N20"/>
    <mergeCell ref="J21:N21"/>
    <mergeCell ref="A17:A19"/>
    <mergeCell ref="B17:B19"/>
    <mergeCell ref="C17:C19"/>
    <mergeCell ref="D17:D19"/>
    <mergeCell ref="E17:E19"/>
    <mergeCell ref="F17:F19"/>
    <mergeCell ref="G11:G12"/>
    <mergeCell ref="O11:O12"/>
    <mergeCell ref="A13:A15"/>
    <mergeCell ref="B13:B15"/>
    <mergeCell ref="C13:C15"/>
    <mergeCell ref="D13:D15"/>
    <mergeCell ref="E13:E15"/>
    <mergeCell ref="F13:F15"/>
    <mergeCell ref="G13:G15"/>
    <mergeCell ref="O13:O15"/>
    <mergeCell ref="A11:A12"/>
    <mergeCell ref="B11:B12"/>
    <mergeCell ref="C11:C12"/>
    <mergeCell ref="D11:D12"/>
    <mergeCell ref="E11:E12"/>
    <mergeCell ref="F11:F12"/>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&amp;K08-0492</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opLeftCell="A28" zoomScale="95" zoomScaleNormal="95" workbookViewId="0">
      <selection activeCell="O33" sqref="O33"/>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6" width="15.7109375" style="13" customWidth="1"/>
    <col min="7" max="7" width="15.7109375" style="1" customWidth="1"/>
    <col min="8" max="8" width="25.7109375" style="1" customWidth="1"/>
    <col min="9" max="9" width="7.28515625" style="13" customWidth="1"/>
    <col min="10" max="10" width="15.7109375" style="13" customWidth="1"/>
    <col min="11" max="14" width="7.28515625" style="13" customWidth="1"/>
    <col min="15" max="15" width="18.85546875" style="81"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140</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60.75" customHeight="1" x14ac:dyDescent="0.25">
      <c r="A11" s="320" t="s">
        <v>1676</v>
      </c>
      <c r="B11" s="374">
        <v>0.4</v>
      </c>
      <c r="C11" s="327" t="s">
        <v>1677</v>
      </c>
      <c r="D11" s="356" t="s">
        <v>1678</v>
      </c>
      <c r="E11" s="318">
        <v>3</v>
      </c>
      <c r="F11" s="320" t="s">
        <v>1679</v>
      </c>
      <c r="G11" s="320" t="s">
        <v>910</v>
      </c>
      <c r="H11" s="37" t="s">
        <v>1680</v>
      </c>
      <c r="I11" s="41">
        <v>0.25</v>
      </c>
      <c r="J11" s="52" t="s">
        <v>1681</v>
      </c>
      <c r="K11" s="8" t="s">
        <v>36</v>
      </c>
      <c r="L11" s="62" t="s">
        <v>36</v>
      </c>
      <c r="M11" s="43" t="s">
        <v>36</v>
      </c>
      <c r="N11" s="50">
        <v>1</v>
      </c>
      <c r="O11" s="325">
        <f>[1]OEGD!$K$17</f>
        <v>93100</v>
      </c>
    </row>
    <row r="12" spans="1:15" ht="90.75" customHeight="1" x14ac:dyDescent="0.25">
      <c r="A12" s="320"/>
      <c r="B12" s="460"/>
      <c r="C12" s="327"/>
      <c r="D12" s="356"/>
      <c r="E12" s="318"/>
      <c r="F12" s="320"/>
      <c r="G12" s="320"/>
      <c r="H12" s="37" t="s">
        <v>1682</v>
      </c>
      <c r="I12" s="41">
        <v>0.25</v>
      </c>
      <c r="J12" s="52" t="s">
        <v>1681</v>
      </c>
      <c r="K12" s="8" t="s">
        <v>36</v>
      </c>
      <c r="L12" s="8">
        <v>1</v>
      </c>
      <c r="M12" s="8" t="s">
        <v>36</v>
      </c>
      <c r="N12" s="8" t="s">
        <v>36</v>
      </c>
      <c r="O12" s="325"/>
    </row>
    <row r="13" spans="1:15" ht="77.25" customHeight="1" x14ac:dyDescent="0.25">
      <c r="A13" s="320"/>
      <c r="B13" s="460"/>
      <c r="C13" s="327"/>
      <c r="D13" s="356"/>
      <c r="E13" s="318"/>
      <c r="F13" s="320"/>
      <c r="G13" s="320"/>
      <c r="H13" s="37" t="s">
        <v>1683</v>
      </c>
      <c r="I13" s="41">
        <v>0.25</v>
      </c>
      <c r="J13" s="52" t="s">
        <v>1681</v>
      </c>
      <c r="K13" s="8" t="s">
        <v>36</v>
      </c>
      <c r="L13" s="8">
        <v>1</v>
      </c>
      <c r="M13" s="8" t="s">
        <v>36</v>
      </c>
      <c r="N13" s="8" t="s">
        <v>36</v>
      </c>
      <c r="O13" s="325"/>
    </row>
    <row r="14" spans="1:15" ht="108" customHeight="1" x14ac:dyDescent="0.25">
      <c r="A14" s="320"/>
      <c r="B14" s="334"/>
      <c r="C14" s="327"/>
      <c r="D14" s="356"/>
      <c r="E14" s="318"/>
      <c r="F14" s="320"/>
      <c r="G14" s="320"/>
      <c r="H14" s="37" t="s">
        <v>1684</v>
      </c>
      <c r="I14" s="41">
        <v>0.25</v>
      </c>
      <c r="J14" s="52" t="s">
        <v>1685</v>
      </c>
      <c r="K14" s="8">
        <v>1</v>
      </c>
      <c r="L14" s="8">
        <v>1</v>
      </c>
      <c r="M14" s="8" t="s">
        <v>36</v>
      </c>
      <c r="N14" s="8" t="s">
        <v>36</v>
      </c>
      <c r="O14" s="325"/>
    </row>
    <row r="15" spans="1:15" ht="62.25" customHeight="1" x14ac:dyDescent="0.25">
      <c r="A15" s="320" t="s">
        <v>1686</v>
      </c>
      <c r="B15" s="355">
        <v>0.4</v>
      </c>
      <c r="C15" s="320" t="s">
        <v>1687</v>
      </c>
      <c r="D15" s="320" t="s">
        <v>1688</v>
      </c>
      <c r="E15" s="335">
        <v>50</v>
      </c>
      <c r="F15" s="320" t="s">
        <v>1679</v>
      </c>
      <c r="G15" s="320" t="s">
        <v>1689</v>
      </c>
      <c r="H15" s="49" t="s">
        <v>1690</v>
      </c>
      <c r="I15" s="59">
        <v>0.05</v>
      </c>
      <c r="J15" s="51" t="s">
        <v>1691</v>
      </c>
      <c r="K15" s="8">
        <v>2</v>
      </c>
      <c r="L15" s="8" t="s">
        <v>36</v>
      </c>
      <c r="M15" s="8" t="s">
        <v>36</v>
      </c>
      <c r="N15" s="8" t="s">
        <v>36</v>
      </c>
      <c r="O15" s="402">
        <f>[1]OEGD!$K$39</f>
        <v>54300</v>
      </c>
    </row>
    <row r="16" spans="1:15" ht="61.5" customHeight="1" x14ac:dyDescent="0.25">
      <c r="A16" s="320"/>
      <c r="B16" s="335"/>
      <c r="C16" s="320"/>
      <c r="D16" s="320"/>
      <c r="E16" s="335"/>
      <c r="F16" s="320"/>
      <c r="G16" s="320"/>
      <c r="H16" s="49" t="s">
        <v>1692</v>
      </c>
      <c r="I16" s="59">
        <v>0.1</v>
      </c>
      <c r="J16" s="51" t="s">
        <v>1693</v>
      </c>
      <c r="K16" s="8">
        <v>1</v>
      </c>
      <c r="L16" s="8" t="s">
        <v>36</v>
      </c>
      <c r="M16" s="8" t="s">
        <v>36</v>
      </c>
      <c r="N16" s="8" t="s">
        <v>36</v>
      </c>
      <c r="O16" s="402"/>
    </row>
    <row r="17" spans="1:15" ht="45" x14ac:dyDescent="0.25">
      <c r="A17" s="320"/>
      <c r="B17" s="335"/>
      <c r="C17" s="320"/>
      <c r="D17" s="320"/>
      <c r="E17" s="335"/>
      <c r="F17" s="320"/>
      <c r="G17" s="320"/>
      <c r="H17" s="49" t="s">
        <v>1694</v>
      </c>
      <c r="I17" s="59">
        <v>0.15</v>
      </c>
      <c r="J17" s="51" t="s">
        <v>1695</v>
      </c>
      <c r="K17" s="8">
        <v>1</v>
      </c>
      <c r="L17" s="8" t="s">
        <v>36</v>
      </c>
      <c r="M17" s="8" t="s">
        <v>36</v>
      </c>
      <c r="N17" s="8" t="s">
        <v>36</v>
      </c>
      <c r="O17" s="402"/>
    </row>
    <row r="18" spans="1:15" s="68" customFormat="1" ht="15" x14ac:dyDescent="0.25">
      <c r="A18" s="97"/>
      <c r="B18" s="66"/>
      <c r="C18" s="97"/>
      <c r="D18" s="121"/>
      <c r="E18" s="116"/>
      <c r="F18" s="97"/>
      <c r="G18" s="121"/>
      <c r="H18" s="122"/>
      <c r="I18" s="117"/>
      <c r="J18" s="97"/>
      <c r="K18" s="124"/>
      <c r="L18" s="66"/>
      <c r="M18" s="118"/>
      <c r="N18" s="118"/>
      <c r="O18" s="233"/>
    </row>
    <row r="19" spans="1:15" s="68" customFormat="1" ht="15" x14ac:dyDescent="0.25">
      <c r="A19" s="97"/>
      <c r="B19" s="66"/>
      <c r="C19" s="97"/>
      <c r="D19" s="121"/>
      <c r="E19" s="116"/>
      <c r="F19" s="97"/>
      <c r="G19" s="121"/>
      <c r="H19" s="122"/>
      <c r="I19" s="117"/>
      <c r="J19" s="97"/>
      <c r="K19" s="124"/>
      <c r="L19" s="66"/>
      <c r="M19" s="118"/>
      <c r="N19" s="118"/>
      <c r="O19" s="233"/>
    </row>
    <row r="20" spans="1:15" s="68" customFormat="1" ht="15" x14ac:dyDescent="0.25">
      <c r="A20" s="97"/>
      <c r="B20" s="66"/>
      <c r="C20" s="97"/>
      <c r="D20" s="121"/>
      <c r="E20" s="116"/>
      <c r="F20" s="97"/>
      <c r="G20" s="121"/>
      <c r="H20" s="122"/>
      <c r="I20" s="117"/>
      <c r="J20" s="97"/>
      <c r="K20" s="124"/>
      <c r="L20" s="66"/>
      <c r="M20" s="118"/>
      <c r="N20" s="118"/>
      <c r="O20" s="233"/>
    </row>
    <row r="21" spans="1:15" s="68" customFormat="1" ht="15" x14ac:dyDescent="0.25">
      <c r="A21" s="97"/>
      <c r="B21" s="66"/>
      <c r="C21" s="97"/>
      <c r="D21" s="121"/>
      <c r="E21" s="116"/>
      <c r="F21" s="97"/>
      <c r="G21" s="121"/>
      <c r="H21" s="122"/>
      <c r="I21" s="117"/>
      <c r="J21" s="97"/>
      <c r="K21" s="124"/>
      <c r="L21" s="66"/>
      <c r="M21" s="118"/>
      <c r="N21" s="118"/>
      <c r="O21" s="233"/>
    </row>
    <row r="22" spans="1:15" ht="87" customHeight="1" x14ac:dyDescent="0.25">
      <c r="A22" s="361" t="s">
        <v>1696</v>
      </c>
      <c r="B22" s="459" t="s">
        <v>36</v>
      </c>
      <c r="C22" s="361" t="s">
        <v>1687</v>
      </c>
      <c r="D22" s="361" t="s">
        <v>1688</v>
      </c>
      <c r="E22" s="459">
        <v>50</v>
      </c>
      <c r="F22" s="361" t="s">
        <v>1679</v>
      </c>
      <c r="G22" s="309" t="s">
        <v>1697</v>
      </c>
      <c r="H22" s="49" t="s">
        <v>1698</v>
      </c>
      <c r="I22" s="59">
        <v>0.15</v>
      </c>
      <c r="J22" s="51" t="s">
        <v>1699</v>
      </c>
      <c r="K22" s="8" t="s">
        <v>36</v>
      </c>
      <c r="L22" s="50">
        <v>1</v>
      </c>
      <c r="M22" s="8" t="s">
        <v>36</v>
      </c>
      <c r="N22" s="8" t="s">
        <v>36</v>
      </c>
      <c r="O22" s="565" t="s">
        <v>36</v>
      </c>
    </row>
    <row r="23" spans="1:15" ht="63" customHeight="1" x14ac:dyDescent="0.25">
      <c r="A23" s="362"/>
      <c r="B23" s="460"/>
      <c r="C23" s="362"/>
      <c r="D23" s="362"/>
      <c r="E23" s="460"/>
      <c r="F23" s="362"/>
      <c r="G23" s="310"/>
      <c r="H23" s="49" t="s">
        <v>1700</v>
      </c>
      <c r="I23" s="59">
        <v>0.15</v>
      </c>
      <c r="J23" s="51" t="s">
        <v>1701</v>
      </c>
      <c r="K23" s="8" t="s">
        <v>36</v>
      </c>
      <c r="L23" s="8">
        <v>1</v>
      </c>
      <c r="M23" s="8" t="s">
        <v>36</v>
      </c>
      <c r="N23" s="8" t="s">
        <v>36</v>
      </c>
      <c r="O23" s="566"/>
    </row>
    <row r="24" spans="1:15" s="203" customFormat="1" ht="72.75" customHeight="1" x14ac:dyDescent="0.25">
      <c r="A24" s="362"/>
      <c r="B24" s="460"/>
      <c r="C24" s="362"/>
      <c r="D24" s="362"/>
      <c r="E24" s="460"/>
      <c r="F24" s="362"/>
      <c r="G24" s="310"/>
      <c r="H24" s="47" t="s">
        <v>1702</v>
      </c>
      <c r="I24" s="58">
        <v>0.3</v>
      </c>
      <c r="J24" s="52" t="s">
        <v>1703</v>
      </c>
      <c r="K24" s="8" t="s">
        <v>36</v>
      </c>
      <c r="L24" s="8" t="s">
        <v>36</v>
      </c>
      <c r="M24" s="8">
        <v>50</v>
      </c>
      <c r="N24" s="8" t="s">
        <v>36</v>
      </c>
      <c r="O24" s="566"/>
    </row>
    <row r="25" spans="1:15" ht="63" customHeight="1" x14ac:dyDescent="0.25">
      <c r="A25" s="333"/>
      <c r="B25" s="334"/>
      <c r="C25" s="333"/>
      <c r="D25" s="333"/>
      <c r="E25" s="334"/>
      <c r="F25" s="333"/>
      <c r="G25" s="352"/>
      <c r="H25" s="49" t="s">
        <v>1704</v>
      </c>
      <c r="I25" s="59">
        <v>0.1</v>
      </c>
      <c r="J25" s="51" t="s">
        <v>39</v>
      </c>
      <c r="K25" s="8" t="s">
        <v>36</v>
      </c>
      <c r="L25" s="8" t="s">
        <v>36</v>
      </c>
      <c r="M25" s="8" t="s">
        <v>36</v>
      </c>
      <c r="N25" s="8">
        <v>1</v>
      </c>
      <c r="O25" s="567"/>
    </row>
    <row r="26" spans="1:15" ht="168.75" customHeight="1" x14ac:dyDescent="0.25">
      <c r="A26" s="214" t="s">
        <v>1705</v>
      </c>
      <c r="B26" s="217">
        <v>0.2</v>
      </c>
      <c r="C26" s="214" t="s">
        <v>1706</v>
      </c>
      <c r="D26" s="216" t="s">
        <v>1707</v>
      </c>
      <c r="E26" s="215">
        <v>2</v>
      </c>
      <c r="F26" s="213" t="s">
        <v>1679</v>
      </c>
      <c r="G26" s="219" t="s">
        <v>36</v>
      </c>
      <c r="H26" s="212" t="s">
        <v>1708</v>
      </c>
      <c r="I26" s="218">
        <v>0.5</v>
      </c>
      <c r="J26" s="214" t="s">
        <v>1681</v>
      </c>
      <c r="K26" s="221">
        <v>1</v>
      </c>
      <c r="L26" s="221" t="s">
        <v>36</v>
      </c>
      <c r="M26" s="221" t="s">
        <v>36</v>
      </c>
      <c r="N26" s="221" t="s">
        <v>36</v>
      </c>
      <c r="O26" s="226">
        <f>[1]OEGD!$K$44</f>
        <v>36450</v>
      </c>
    </row>
    <row r="27" spans="1:15" s="24" customFormat="1" ht="15" x14ac:dyDescent="0.25">
      <c r="B27" s="71"/>
      <c r="E27" s="71"/>
      <c r="I27" s="71"/>
      <c r="K27" s="71"/>
      <c r="L27" s="71"/>
      <c r="M27" s="71"/>
      <c r="N27" s="71"/>
      <c r="O27" s="223"/>
    </row>
    <row r="28" spans="1:15" s="24" customFormat="1" ht="15" x14ac:dyDescent="0.25">
      <c r="B28" s="71"/>
      <c r="E28" s="71"/>
      <c r="I28" s="71"/>
      <c r="K28" s="71"/>
      <c r="L28" s="71"/>
      <c r="M28" s="71"/>
      <c r="N28" s="71"/>
      <c r="O28" s="223"/>
    </row>
    <row r="29" spans="1:15" s="24" customFormat="1" ht="15" x14ac:dyDescent="0.25">
      <c r="B29" s="71"/>
      <c r="E29" s="71"/>
      <c r="I29" s="71"/>
      <c r="K29" s="71"/>
      <c r="L29" s="71"/>
      <c r="M29" s="71"/>
      <c r="N29" s="71"/>
      <c r="O29" s="223"/>
    </row>
    <row r="30" spans="1:15" ht="194.25" customHeight="1" x14ac:dyDescent="0.25">
      <c r="A30" s="214" t="s">
        <v>1709</v>
      </c>
      <c r="B30" s="217" t="s">
        <v>36</v>
      </c>
      <c r="C30" s="214" t="s">
        <v>1706</v>
      </c>
      <c r="D30" s="216" t="s">
        <v>1707</v>
      </c>
      <c r="E30" s="215">
        <v>2</v>
      </c>
      <c r="F30" s="213" t="s">
        <v>1679</v>
      </c>
      <c r="G30" s="219" t="s">
        <v>36</v>
      </c>
      <c r="H30" s="212" t="s">
        <v>1710</v>
      </c>
      <c r="I30" s="218">
        <v>0.5</v>
      </c>
      <c r="J30" s="214" t="s">
        <v>1681</v>
      </c>
      <c r="K30" s="221" t="s">
        <v>36</v>
      </c>
      <c r="L30" s="221" t="s">
        <v>36</v>
      </c>
      <c r="M30" s="221" t="s">
        <v>36</v>
      </c>
      <c r="N30" s="221">
        <v>1</v>
      </c>
      <c r="O30" s="269" t="s">
        <v>36</v>
      </c>
    </row>
    <row r="31" spans="1:15" ht="15.75" customHeight="1" x14ac:dyDescent="0.25">
      <c r="A31" s="370"/>
      <c r="B31" s="371">
        <f>SUM(B11:B26)</f>
        <v>1</v>
      </c>
      <c r="C31" s="372"/>
      <c r="D31" s="372"/>
      <c r="E31" s="372"/>
      <c r="F31" s="372"/>
      <c r="G31" s="372"/>
      <c r="H31" s="372"/>
      <c r="I31" s="371">
        <f>SUM(I11:I30)/3</f>
        <v>1</v>
      </c>
      <c r="J31" s="373" t="s">
        <v>22</v>
      </c>
      <c r="K31" s="373"/>
      <c r="L31" s="373"/>
      <c r="M31" s="373"/>
      <c r="N31" s="373"/>
      <c r="O31" s="9">
        <f>O33-O32</f>
        <v>183850</v>
      </c>
    </row>
    <row r="32" spans="1:15" ht="15.75" customHeight="1" x14ac:dyDescent="0.25">
      <c r="A32" s="370"/>
      <c r="B32" s="372"/>
      <c r="C32" s="372"/>
      <c r="D32" s="372"/>
      <c r="E32" s="372"/>
      <c r="F32" s="372"/>
      <c r="G32" s="372"/>
      <c r="H32" s="372"/>
      <c r="I32" s="372"/>
      <c r="J32" s="373" t="s">
        <v>23</v>
      </c>
      <c r="K32" s="373"/>
      <c r="L32" s="373"/>
      <c r="M32" s="373"/>
      <c r="N32" s="373"/>
      <c r="O32" s="9">
        <f>[1]OEGD!$L$45</f>
        <v>0</v>
      </c>
    </row>
    <row r="33" spans="1:15" ht="15.75" customHeight="1" x14ac:dyDescent="0.25">
      <c r="A33" s="299" t="s">
        <v>24</v>
      </c>
      <c r="B33" s="300"/>
      <c r="C33" s="300"/>
      <c r="D33" s="300"/>
      <c r="E33" s="300"/>
      <c r="F33" s="300"/>
      <c r="G33" s="300"/>
      <c r="H33" s="300"/>
      <c r="I33" s="300"/>
      <c r="J33" s="300"/>
      <c r="K33" s="300"/>
      <c r="L33" s="300"/>
      <c r="M33" s="300"/>
      <c r="N33" s="301"/>
      <c r="O33" s="10">
        <f>[1]OEGD!$K$45</f>
        <v>183850</v>
      </c>
    </row>
    <row r="34" spans="1:15" x14ac:dyDescent="0.25">
      <c r="A34" s="11"/>
      <c r="B34" s="45"/>
      <c r="C34" s="11"/>
      <c r="D34" s="11"/>
      <c r="E34" s="45"/>
      <c r="F34" s="45"/>
      <c r="G34" s="11"/>
      <c r="H34" s="11"/>
      <c r="I34" s="45"/>
      <c r="J34" s="45"/>
      <c r="K34" s="304" t="s">
        <v>15</v>
      </c>
      <c r="L34" s="304"/>
      <c r="M34" s="304"/>
      <c r="N34" s="304"/>
      <c r="O34" s="74">
        <v>52</v>
      </c>
    </row>
    <row r="36" spans="1:15" ht="15.75" customHeight="1" x14ac:dyDescent="0.25">
      <c r="K36" s="288" t="s">
        <v>16</v>
      </c>
      <c r="L36" s="288"/>
      <c r="M36" s="288"/>
      <c r="N36" s="288"/>
      <c r="O36" s="288"/>
    </row>
    <row r="37" spans="1:15" ht="15.75" customHeight="1" x14ac:dyDescent="0.25">
      <c r="K37" s="289"/>
      <c r="L37" s="289"/>
      <c r="M37" s="289"/>
      <c r="N37" s="289"/>
      <c r="O37" s="289"/>
    </row>
    <row r="38" spans="1:15" ht="15" x14ac:dyDescent="0.25">
      <c r="F38" s="66"/>
      <c r="G38" s="68"/>
      <c r="H38" s="68"/>
      <c r="I38" s="66"/>
      <c r="J38" s="66"/>
      <c r="K38" s="289"/>
      <c r="L38" s="289"/>
      <c r="M38" s="289"/>
      <c r="N38" s="289"/>
      <c r="O38" s="289"/>
    </row>
    <row r="39" spans="1:15" ht="15" x14ac:dyDescent="0.25">
      <c r="F39" s="66"/>
      <c r="G39" s="68"/>
      <c r="H39" s="68"/>
      <c r="I39" s="66"/>
      <c r="J39" s="66"/>
      <c r="K39" s="289"/>
      <c r="L39" s="289"/>
      <c r="M39" s="289"/>
      <c r="N39" s="289"/>
      <c r="O39" s="289"/>
    </row>
    <row r="40" spans="1:15" ht="15" x14ac:dyDescent="0.25">
      <c r="F40" s="66"/>
      <c r="G40" s="68"/>
      <c r="H40" s="68"/>
      <c r="I40" s="66"/>
      <c r="J40" s="66"/>
      <c r="K40" s="289"/>
      <c r="L40" s="289"/>
      <c r="M40" s="289"/>
      <c r="N40" s="289"/>
      <c r="O40" s="289"/>
    </row>
    <row r="41" spans="1:15" ht="15" x14ac:dyDescent="0.25">
      <c r="F41" s="66"/>
      <c r="G41" s="68"/>
      <c r="H41" s="68"/>
      <c r="I41" s="66"/>
      <c r="J41" s="66"/>
      <c r="K41" s="289"/>
      <c r="L41" s="289"/>
      <c r="M41" s="289"/>
      <c r="N41" s="289"/>
      <c r="O41" s="289"/>
    </row>
    <row r="42" spans="1:15" ht="15" x14ac:dyDescent="0.25">
      <c r="A42" s="438"/>
      <c r="B42" s="438"/>
      <c r="C42" s="438"/>
      <c r="D42" s="438"/>
      <c r="E42" s="438"/>
      <c r="F42" s="438"/>
      <c r="G42" s="286"/>
      <c r="H42" s="286"/>
      <c r="I42" s="286"/>
      <c r="J42" s="286"/>
      <c r="K42" s="290"/>
      <c r="L42" s="290"/>
      <c r="M42" s="290"/>
      <c r="N42" s="290"/>
      <c r="O42" s="290"/>
    </row>
    <row r="43" spans="1:15" ht="15" customHeight="1" x14ac:dyDescent="0.25">
      <c r="A43" s="286" t="s">
        <v>1711</v>
      </c>
      <c r="B43" s="286"/>
      <c r="C43" s="286"/>
      <c r="D43" s="286"/>
      <c r="E43" s="286"/>
      <c r="F43" s="286"/>
      <c r="G43" s="286"/>
      <c r="H43" s="286"/>
      <c r="I43" s="286"/>
      <c r="J43" s="286"/>
      <c r="K43" s="292" t="s">
        <v>17</v>
      </c>
      <c r="L43" s="292"/>
      <c r="M43" s="292"/>
      <c r="N43" s="292"/>
      <c r="O43" s="292"/>
    </row>
    <row r="44" spans="1:15" ht="15" customHeight="1" x14ac:dyDescent="0.25">
      <c r="A44" s="286" t="s">
        <v>1712</v>
      </c>
      <c r="B44" s="286"/>
      <c r="C44" s="286"/>
      <c r="D44" s="286"/>
      <c r="E44" s="286"/>
      <c r="F44" s="286"/>
      <c r="G44" s="97"/>
      <c r="H44" s="97"/>
      <c r="I44" s="97"/>
      <c r="J44" s="97"/>
      <c r="K44" s="292" t="s">
        <v>18</v>
      </c>
      <c r="L44" s="292"/>
      <c r="M44" s="292"/>
      <c r="N44" s="292"/>
      <c r="O44" s="292"/>
    </row>
    <row r="45" spans="1:15" ht="15" x14ac:dyDescent="0.2">
      <c r="A45" s="139"/>
      <c r="B45" s="140"/>
      <c r="C45" s="139"/>
      <c r="D45" s="139"/>
      <c r="E45" s="140"/>
      <c r="F45" s="204"/>
      <c r="G45" s="205"/>
      <c r="H45" s="206"/>
      <c r="I45" s="206"/>
      <c r="J45" s="141"/>
      <c r="K45" s="289"/>
      <c r="L45" s="289"/>
      <c r="M45" s="289"/>
      <c r="N45" s="289"/>
      <c r="O45" s="289"/>
    </row>
    <row r="46" spans="1:15" ht="15" x14ac:dyDescent="0.2">
      <c r="A46" s="139"/>
      <c r="B46" s="140"/>
      <c r="C46" s="139"/>
      <c r="D46" s="139"/>
      <c r="E46" s="140"/>
      <c r="F46" s="204"/>
      <c r="G46" s="205"/>
      <c r="H46" s="206"/>
      <c r="I46" s="206"/>
      <c r="J46" s="141"/>
      <c r="K46" s="289"/>
      <c r="L46" s="289"/>
      <c r="M46" s="289"/>
      <c r="N46" s="289"/>
      <c r="O46" s="289"/>
    </row>
    <row r="47" spans="1:15" ht="15" x14ac:dyDescent="0.2">
      <c r="A47" s="139"/>
      <c r="B47" s="140"/>
      <c r="C47" s="139"/>
      <c r="D47" s="139"/>
      <c r="E47" s="140"/>
      <c r="F47" s="204"/>
      <c r="G47" s="205"/>
      <c r="H47" s="206"/>
      <c r="I47" s="206"/>
      <c r="J47" s="141"/>
      <c r="K47" s="289"/>
      <c r="L47" s="289"/>
      <c r="M47" s="289"/>
      <c r="N47" s="289"/>
      <c r="O47" s="289"/>
    </row>
    <row r="48" spans="1:15" ht="15" x14ac:dyDescent="0.2">
      <c r="A48" s="204"/>
      <c r="B48" s="205"/>
      <c r="C48" s="204"/>
      <c r="D48" s="204"/>
      <c r="E48" s="140"/>
      <c r="F48" s="204"/>
      <c r="G48" s="205"/>
      <c r="H48" s="206"/>
      <c r="I48" s="206"/>
      <c r="J48" s="141"/>
      <c r="K48" s="289"/>
      <c r="L48" s="289"/>
      <c r="M48" s="289"/>
      <c r="N48" s="289"/>
      <c r="O48" s="289"/>
    </row>
    <row r="49" spans="1:15" ht="15" x14ac:dyDescent="0.2">
      <c r="A49" s="204"/>
      <c r="B49" s="205"/>
      <c r="C49" s="204"/>
      <c r="D49" s="204"/>
      <c r="E49" s="140"/>
      <c r="F49" s="204"/>
      <c r="G49" s="205"/>
      <c r="H49" s="206"/>
      <c r="I49" s="206"/>
      <c r="J49" s="141"/>
      <c r="K49" s="289"/>
      <c r="L49" s="289"/>
      <c r="M49" s="289"/>
      <c r="N49" s="289"/>
      <c r="O49" s="289"/>
    </row>
    <row r="50" spans="1:15" ht="15" x14ac:dyDescent="0.2">
      <c r="A50" s="302"/>
      <c r="B50" s="302"/>
      <c r="C50" s="302"/>
      <c r="D50" s="302"/>
      <c r="E50" s="140"/>
      <c r="F50" s="286"/>
      <c r="G50" s="286"/>
      <c r="H50" s="286"/>
      <c r="I50" s="286"/>
      <c r="J50" s="286"/>
      <c r="K50" s="290"/>
      <c r="L50" s="290"/>
      <c r="M50" s="290"/>
      <c r="N50" s="290"/>
      <c r="O50" s="290"/>
    </row>
    <row r="51" spans="1:15" ht="15" customHeight="1" x14ac:dyDescent="0.2">
      <c r="A51" s="286"/>
      <c r="B51" s="286"/>
      <c r="C51" s="286"/>
      <c r="D51" s="286"/>
      <c r="E51" s="140"/>
      <c r="F51" s="286"/>
      <c r="G51" s="286"/>
      <c r="H51" s="286"/>
      <c r="I51" s="286"/>
      <c r="J51" s="286"/>
      <c r="K51" s="291" t="s">
        <v>19</v>
      </c>
      <c r="L51" s="291"/>
      <c r="M51" s="291"/>
      <c r="N51" s="291"/>
      <c r="O51" s="291"/>
    </row>
    <row r="52" spans="1:15" ht="15.75" customHeight="1" x14ac:dyDescent="0.2">
      <c r="A52" s="286"/>
      <c r="B52" s="286"/>
      <c r="C52" s="286"/>
      <c r="D52" s="286"/>
      <c r="E52" s="140"/>
      <c r="F52" s="286"/>
      <c r="G52" s="286"/>
      <c r="H52" s="286"/>
      <c r="I52" s="286"/>
      <c r="J52" s="286"/>
      <c r="K52" s="292" t="s">
        <v>20</v>
      </c>
      <c r="L52" s="292"/>
      <c r="M52" s="292"/>
      <c r="N52" s="292"/>
      <c r="O52" s="292"/>
    </row>
  </sheetData>
  <sheetProtection selectLockedCells="1"/>
  <mergeCells count="72">
    <mergeCell ref="A51:D51"/>
    <mergeCell ref="F51:J51"/>
    <mergeCell ref="K51:O51"/>
    <mergeCell ref="A52:D52"/>
    <mergeCell ref="F52:J52"/>
    <mergeCell ref="K52:O52"/>
    <mergeCell ref="K45:O50"/>
    <mergeCell ref="A50:D50"/>
    <mergeCell ref="F50:J50"/>
    <mergeCell ref="A33:N33"/>
    <mergeCell ref="K34:N34"/>
    <mergeCell ref="K36:O36"/>
    <mergeCell ref="K37:O42"/>
    <mergeCell ref="A42:F42"/>
    <mergeCell ref="G42:J42"/>
    <mergeCell ref="A43:F43"/>
    <mergeCell ref="G43:J43"/>
    <mergeCell ref="K43:O43"/>
    <mergeCell ref="A44:F44"/>
    <mergeCell ref="K44:O44"/>
    <mergeCell ref="G22:G25"/>
    <mergeCell ref="O22:O25"/>
    <mergeCell ref="A31:A32"/>
    <mergeCell ref="B31:B32"/>
    <mergeCell ref="C31:H32"/>
    <mergeCell ref="I31:I32"/>
    <mergeCell ref="J31:N31"/>
    <mergeCell ref="J32:N32"/>
    <mergeCell ref="A22:A25"/>
    <mergeCell ref="B22:B25"/>
    <mergeCell ref="C22:C25"/>
    <mergeCell ref="D22:D25"/>
    <mergeCell ref="E22:E25"/>
    <mergeCell ref="F22:F25"/>
    <mergeCell ref="G11:G14"/>
    <mergeCell ref="O11:O14"/>
    <mergeCell ref="A15:A17"/>
    <mergeCell ref="B15:B17"/>
    <mergeCell ref="C15:C17"/>
    <mergeCell ref="D15:D17"/>
    <mergeCell ref="E15:E17"/>
    <mergeCell ref="F15:F17"/>
    <mergeCell ref="G15:G17"/>
    <mergeCell ref="O15:O17"/>
    <mergeCell ref="A11:A14"/>
    <mergeCell ref="B11:B14"/>
    <mergeCell ref="C11:C14"/>
    <mergeCell ref="D11:D14"/>
    <mergeCell ref="E11:E14"/>
    <mergeCell ref="F11:F14"/>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&amp;K08-0243</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opLeftCell="A22" zoomScale="95" zoomScaleNormal="95" workbookViewId="0">
      <selection activeCell="O28" sqref="O28"/>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6" width="15.7109375" style="13" customWidth="1"/>
    <col min="7" max="7" width="15.7109375" style="1" customWidth="1"/>
    <col min="8" max="8" width="25.7109375" style="1" customWidth="1"/>
    <col min="9" max="9" width="7.28515625" style="1" customWidth="1"/>
    <col min="10" max="10" width="15.7109375" style="13" customWidth="1"/>
    <col min="11" max="14" width="7.28515625" style="13" customWidth="1"/>
    <col min="15" max="15" width="19.7109375" style="81"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140</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86.25" customHeight="1" x14ac:dyDescent="0.25">
      <c r="A11" s="568" t="s">
        <v>1713</v>
      </c>
      <c r="B11" s="467">
        <v>0.5</v>
      </c>
      <c r="C11" s="568" t="s">
        <v>1714</v>
      </c>
      <c r="D11" s="568" t="s">
        <v>1715</v>
      </c>
      <c r="E11" s="467">
        <v>1</v>
      </c>
      <c r="F11" s="568" t="s">
        <v>1716</v>
      </c>
      <c r="G11" s="568" t="s">
        <v>1717</v>
      </c>
      <c r="H11" s="89" t="s">
        <v>1718</v>
      </c>
      <c r="I11" s="186">
        <v>0.3</v>
      </c>
      <c r="J11" s="89" t="s">
        <v>1719</v>
      </c>
      <c r="K11" s="138">
        <v>1</v>
      </c>
      <c r="L11" s="138" t="s">
        <v>36</v>
      </c>
      <c r="M11" s="138" t="s">
        <v>36</v>
      </c>
      <c r="N11" s="138" t="s">
        <v>36</v>
      </c>
      <c r="O11" s="569">
        <f>[1]USF!$K$60</f>
        <v>9129943.5</v>
      </c>
    </row>
    <row r="12" spans="1:15" ht="86.25" customHeight="1" x14ac:dyDescent="0.25">
      <c r="A12" s="568"/>
      <c r="B12" s="467"/>
      <c r="C12" s="568"/>
      <c r="D12" s="568"/>
      <c r="E12" s="467"/>
      <c r="F12" s="568"/>
      <c r="G12" s="568"/>
      <c r="H12" s="89" t="s">
        <v>1720</v>
      </c>
      <c r="I12" s="186">
        <v>0.3</v>
      </c>
      <c r="J12" s="89" t="s">
        <v>1719</v>
      </c>
      <c r="K12" s="138" t="s">
        <v>36</v>
      </c>
      <c r="L12" s="138">
        <v>1</v>
      </c>
      <c r="M12" s="138" t="s">
        <v>36</v>
      </c>
      <c r="N12" s="138" t="s">
        <v>36</v>
      </c>
      <c r="O12" s="569"/>
    </row>
    <row r="13" spans="1:15" ht="86.25" customHeight="1" x14ac:dyDescent="0.25">
      <c r="A13" s="568"/>
      <c r="B13" s="467"/>
      <c r="C13" s="568"/>
      <c r="D13" s="568"/>
      <c r="E13" s="467"/>
      <c r="F13" s="568"/>
      <c r="G13" s="568"/>
      <c r="H13" s="89" t="s">
        <v>1721</v>
      </c>
      <c r="I13" s="186">
        <v>0.4</v>
      </c>
      <c r="J13" s="89" t="s">
        <v>1722</v>
      </c>
      <c r="K13" s="138" t="s">
        <v>36</v>
      </c>
      <c r="L13" s="138" t="s">
        <v>36</v>
      </c>
      <c r="M13" s="138" t="s">
        <v>36</v>
      </c>
      <c r="N13" s="138">
        <v>1</v>
      </c>
      <c r="O13" s="569"/>
    </row>
    <row r="14" spans="1:15" ht="95.25" customHeight="1" x14ac:dyDescent="0.25">
      <c r="A14" s="568" t="s">
        <v>1723</v>
      </c>
      <c r="B14" s="467">
        <v>0.5</v>
      </c>
      <c r="C14" s="568" t="s">
        <v>1724</v>
      </c>
      <c r="D14" s="568" t="s">
        <v>1725</v>
      </c>
      <c r="E14" s="370">
        <v>1</v>
      </c>
      <c r="F14" s="568" t="s">
        <v>1716</v>
      </c>
      <c r="G14" s="568" t="s">
        <v>1717</v>
      </c>
      <c r="H14" s="89" t="s">
        <v>1726</v>
      </c>
      <c r="I14" s="186">
        <v>0.2</v>
      </c>
      <c r="J14" s="89" t="s">
        <v>1727</v>
      </c>
      <c r="K14" s="138">
        <v>1</v>
      </c>
      <c r="L14" s="138" t="s">
        <v>36</v>
      </c>
      <c r="M14" s="138" t="s">
        <v>36</v>
      </c>
      <c r="N14" s="138" t="s">
        <v>36</v>
      </c>
      <c r="O14" s="547">
        <f>[1]USF!$K$65</f>
        <v>0</v>
      </c>
    </row>
    <row r="15" spans="1:15" ht="95.25" customHeight="1" x14ac:dyDescent="0.25">
      <c r="A15" s="568"/>
      <c r="B15" s="467"/>
      <c r="C15" s="568"/>
      <c r="D15" s="568"/>
      <c r="E15" s="370"/>
      <c r="F15" s="568"/>
      <c r="G15" s="568"/>
      <c r="H15" s="89" t="s">
        <v>1728</v>
      </c>
      <c r="I15" s="186">
        <v>0.2</v>
      </c>
      <c r="J15" s="89" t="s">
        <v>1729</v>
      </c>
      <c r="K15" s="138">
        <v>1</v>
      </c>
      <c r="L15" s="138" t="s">
        <v>36</v>
      </c>
      <c r="M15" s="138" t="s">
        <v>36</v>
      </c>
      <c r="N15" s="138" t="s">
        <v>36</v>
      </c>
      <c r="O15" s="548"/>
    </row>
    <row r="16" spans="1:15" s="68" customFormat="1" ht="15" x14ac:dyDescent="0.25">
      <c r="B16" s="118"/>
      <c r="E16" s="66"/>
      <c r="I16" s="118"/>
      <c r="K16" s="71"/>
      <c r="L16" s="71"/>
      <c r="M16" s="71"/>
      <c r="N16" s="71"/>
      <c r="O16" s="229"/>
    </row>
    <row r="17" spans="1:15" s="68" customFormat="1" ht="15" x14ac:dyDescent="0.25">
      <c r="B17" s="118"/>
      <c r="E17" s="66"/>
      <c r="I17" s="118"/>
      <c r="K17" s="71"/>
      <c r="L17" s="71"/>
      <c r="M17" s="71"/>
      <c r="N17" s="71"/>
      <c r="O17" s="229"/>
    </row>
    <row r="18" spans="1:15" s="68" customFormat="1" ht="15" x14ac:dyDescent="0.25">
      <c r="B18" s="118"/>
      <c r="E18" s="66"/>
      <c r="I18" s="118"/>
      <c r="K18" s="71"/>
      <c r="L18" s="71"/>
      <c r="M18" s="71"/>
      <c r="N18" s="71"/>
      <c r="O18" s="229"/>
    </row>
    <row r="19" spans="1:15" s="68" customFormat="1" ht="15" x14ac:dyDescent="0.25">
      <c r="B19" s="118"/>
      <c r="E19" s="66"/>
      <c r="I19" s="118"/>
      <c r="K19" s="71"/>
      <c r="L19" s="71"/>
      <c r="M19" s="71"/>
      <c r="N19" s="71"/>
      <c r="O19" s="229"/>
    </row>
    <row r="20" spans="1:15" s="68" customFormat="1" ht="15" x14ac:dyDescent="0.25">
      <c r="B20" s="118"/>
      <c r="E20" s="66"/>
      <c r="I20" s="118"/>
      <c r="K20" s="71"/>
      <c r="L20" s="71"/>
      <c r="M20" s="71"/>
      <c r="N20" s="71"/>
      <c r="O20" s="229"/>
    </row>
    <row r="21" spans="1:15" s="68" customFormat="1" ht="15" x14ac:dyDescent="0.25">
      <c r="B21" s="118"/>
      <c r="E21" s="66"/>
      <c r="I21" s="118"/>
      <c r="K21" s="71"/>
      <c r="L21" s="71"/>
      <c r="M21" s="71"/>
      <c r="N21" s="71"/>
      <c r="O21" s="229"/>
    </row>
    <row r="22" spans="1:15" s="68" customFormat="1" ht="15" x14ac:dyDescent="0.25">
      <c r="B22" s="118"/>
      <c r="E22" s="66"/>
      <c r="I22" s="118"/>
      <c r="K22" s="71"/>
      <c r="L22" s="71"/>
      <c r="M22" s="71"/>
      <c r="N22" s="71"/>
      <c r="O22" s="229"/>
    </row>
    <row r="23" spans="1:15" s="68" customFormat="1" ht="15" x14ac:dyDescent="0.25">
      <c r="B23" s="118"/>
      <c r="E23" s="66"/>
      <c r="I23" s="118"/>
      <c r="K23" s="71"/>
      <c r="L23" s="71"/>
      <c r="M23" s="71"/>
      <c r="N23" s="71"/>
      <c r="O23" s="229"/>
    </row>
    <row r="24" spans="1:15" ht="92.25" customHeight="1" x14ac:dyDescent="0.25">
      <c r="A24" s="568" t="s">
        <v>1730</v>
      </c>
      <c r="B24" s="467" t="s">
        <v>36</v>
      </c>
      <c r="C24" s="568" t="s">
        <v>1724</v>
      </c>
      <c r="D24" s="568" t="s">
        <v>1725</v>
      </c>
      <c r="E24" s="370">
        <v>1</v>
      </c>
      <c r="F24" s="568" t="s">
        <v>1716</v>
      </c>
      <c r="G24" s="568" t="s">
        <v>1717</v>
      </c>
      <c r="H24" s="89" t="s">
        <v>1731</v>
      </c>
      <c r="I24" s="186">
        <v>0.2</v>
      </c>
      <c r="J24" s="89" t="s">
        <v>1719</v>
      </c>
      <c r="K24" s="138" t="s">
        <v>36</v>
      </c>
      <c r="L24" s="138">
        <v>1</v>
      </c>
      <c r="M24" s="138" t="s">
        <v>36</v>
      </c>
      <c r="N24" s="138" t="s">
        <v>36</v>
      </c>
      <c r="O24" s="489" t="s">
        <v>36</v>
      </c>
    </row>
    <row r="25" spans="1:15" ht="92.25" customHeight="1" x14ac:dyDescent="0.25">
      <c r="A25" s="568"/>
      <c r="B25" s="467"/>
      <c r="C25" s="568"/>
      <c r="D25" s="568"/>
      <c r="E25" s="370"/>
      <c r="F25" s="568"/>
      <c r="G25" s="568"/>
      <c r="H25" s="89" t="s">
        <v>1732</v>
      </c>
      <c r="I25" s="43">
        <v>0.4</v>
      </c>
      <c r="J25" s="89" t="s">
        <v>39</v>
      </c>
      <c r="K25" s="201" t="s">
        <v>36</v>
      </c>
      <c r="L25" s="201" t="s">
        <v>36</v>
      </c>
      <c r="M25" s="201" t="s">
        <v>36</v>
      </c>
      <c r="N25" s="201">
        <v>1</v>
      </c>
      <c r="O25" s="489"/>
    </row>
    <row r="26" spans="1:15" ht="15.75" customHeight="1" x14ac:dyDescent="0.25">
      <c r="A26" s="370"/>
      <c r="B26" s="371">
        <f>SUM(B11:B25)</f>
        <v>1</v>
      </c>
      <c r="C26" s="372"/>
      <c r="D26" s="372"/>
      <c r="E26" s="372"/>
      <c r="F26" s="372"/>
      <c r="G26" s="372"/>
      <c r="H26" s="372"/>
      <c r="I26" s="371">
        <f>SUM(I11:I25)/2</f>
        <v>1</v>
      </c>
      <c r="J26" s="296" t="s">
        <v>22</v>
      </c>
      <c r="K26" s="297"/>
      <c r="L26" s="297"/>
      <c r="M26" s="297"/>
      <c r="N26" s="298"/>
      <c r="O26" s="9">
        <f>O28-O27</f>
        <v>9129943.5</v>
      </c>
    </row>
    <row r="27" spans="1:15" ht="15.75" customHeight="1" x14ac:dyDescent="0.25">
      <c r="A27" s="370"/>
      <c r="B27" s="372"/>
      <c r="C27" s="372"/>
      <c r="D27" s="372"/>
      <c r="E27" s="372"/>
      <c r="F27" s="372"/>
      <c r="G27" s="372"/>
      <c r="H27" s="372"/>
      <c r="I27" s="371"/>
      <c r="J27" s="296" t="s">
        <v>23</v>
      </c>
      <c r="K27" s="297"/>
      <c r="L27" s="297"/>
      <c r="M27" s="297"/>
      <c r="N27" s="298"/>
      <c r="O27" s="9">
        <f>[1]USF!$L$66</f>
        <v>0</v>
      </c>
    </row>
    <row r="28" spans="1:15" x14ac:dyDescent="0.25">
      <c r="A28" s="299" t="s">
        <v>24</v>
      </c>
      <c r="B28" s="300"/>
      <c r="C28" s="300"/>
      <c r="D28" s="300"/>
      <c r="E28" s="300"/>
      <c r="F28" s="300"/>
      <c r="G28" s="300"/>
      <c r="H28" s="300"/>
      <c r="I28" s="300"/>
      <c r="J28" s="300"/>
      <c r="K28" s="300"/>
      <c r="L28" s="300"/>
      <c r="M28" s="300"/>
      <c r="N28" s="301"/>
      <c r="O28" s="10">
        <f>[1]USF!$K$66</f>
        <v>9129943.5</v>
      </c>
    </row>
    <row r="29" spans="1:15" x14ac:dyDescent="0.25">
      <c r="A29" s="11"/>
      <c r="B29" s="45"/>
      <c r="C29" s="11"/>
      <c r="D29" s="11"/>
      <c r="E29" s="45"/>
      <c r="F29" s="45"/>
      <c r="G29" s="11"/>
      <c r="H29" s="11"/>
      <c r="I29" s="11"/>
      <c r="J29" s="45"/>
      <c r="K29" s="304" t="s">
        <v>15</v>
      </c>
      <c r="L29" s="304"/>
      <c r="M29" s="304"/>
      <c r="N29" s="304"/>
      <c r="O29" s="74">
        <v>52</v>
      </c>
    </row>
    <row r="31" spans="1:15" ht="15.75" customHeight="1" x14ac:dyDescent="0.25">
      <c r="K31" s="288" t="s">
        <v>16</v>
      </c>
      <c r="L31" s="288"/>
      <c r="M31" s="288"/>
      <c r="N31" s="288"/>
      <c r="O31" s="288"/>
    </row>
    <row r="32" spans="1:15" ht="15.75" customHeight="1" x14ac:dyDescent="0.25">
      <c r="K32" s="289"/>
      <c r="L32" s="289"/>
      <c r="M32" s="289"/>
      <c r="N32" s="289"/>
      <c r="O32" s="289"/>
    </row>
    <row r="33" spans="1:15" ht="15" customHeight="1" x14ac:dyDescent="0.25">
      <c r="K33" s="289"/>
      <c r="L33" s="289"/>
      <c r="M33" s="289"/>
      <c r="N33" s="289"/>
      <c r="O33" s="289"/>
    </row>
    <row r="34" spans="1:15" ht="15" customHeight="1" x14ac:dyDescent="0.25">
      <c r="J34" s="66"/>
      <c r="K34" s="289"/>
      <c r="L34" s="289"/>
      <c r="M34" s="289"/>
      <c r="N34" s="289"/>
      <c r="O34" s="289"/>
    </row>
    <row r="35" spans="1:15" ht="15" customHeight="1" x14ac:dyDescent="0.25">
      <c r="J35" s="66"/>
      <c r="K35" s="289"/>
      <c r="L35" s="289"/>
      <c r="M35" s="289"/>
      <c r="N35" s="289"/>
      <c r="O35" s="289"/>
    </row>
    <row r="36" spans="1:15" ht="15" customHeight="1" x14ac:dyDescent="0.25">
      <c r="J36" s="66"/>
      <c r="K36" s="289"/>
      <c r="L36" s="289"/>
      <c r="M36" s="289"/>
      <c r="N36" s="289"/>
      <c r="O36" s="289"/>
    </row>
    <row r="37" spans="1:15" ht="15" customHeight="1" x14ac:dyDescent="0.25">
      <c r="A37" s="303"/>
      <c r="B37" s="303"/>
      <c r="C37" s="303"/>
      <c r="D37" s="303"/>
      <c r="E37" s="66"/>
      <c r="F37" s="39"/>
      <c r="G37" s="39"/>
      <c r="H37" s="39"/>
      <c r="I37" s="39"/>
      <c r="J37" s="97"/>
      <c r="K37" s="290"/>
      <c r="L37" s="290"/>
      <c r="M37" s="290"/>
      <c r="N37" s="290"/>
      <c r="O37" s="290"/>
    </row>
    <row r="38" spans="1:15" ht="15" customHeight="1" x14ac:dyDescent="0.25">
      <c r="A38" s="285" t="s">
        <v>1733</v>
      </c>
      <c r="B38" s="285"/>
      <c r="C38" s="285"/>
      <c r="D38" s="285"/>
      <c r="E38" s="66"/>
      <c r="F38" s="285" t="s">
        <v>1734</v>
      </c>
      <c r="G38" s="285"/>
      <c r="H38" s="285"/>
      <c r="I38" s="285"/>
      <c r="J38" s="97"/>
      <c r="K38" s="291" t="s">
        <v>17</v>
      </c>
      <c r="L38" s="291"/>
      <c r="M38" s="291"/>
      <c r="N38" s="291"/>
      <c r="O38" s="291"/>
    </row>
    <row r="39" spans="1:15" ht="15" customHeight="1" x14ac:dyDescent="0.25">
      <c r="A39" s="286" t="s">
        <v>1735</v>
      </c>
      <c r="B39" s="286"/>
      <c r="C39" s="286"/>
      <c r="D39" s="286"/>
      <c r="E39" s="66"/>
      <c r="F39" s="286" t="s">
        <v>1736</v>
      </c>
      <c r="G39" s="286"/>
      <c r="H39" s="286"/>
      <c r="I39" s="286"/>
      <c r="J39" s="97"/>
      <c r="K39" s="292" t="s">
        <v>18</v>
      </c>
      <c r="L39" s="292"/>
      <c r="M39" s="292"/>
      <c r="N39" s="292"/>
      <c r="O39" s="292"/>
    </row>
    <row r="40" spans="1:15" ht="15" x14ac:dyDescent="0.2">
      <c r="A40" s="15"/>
      <c r="B40" s="16"/>
      <c r="C40" s="15"/>
      <c r="D40" s="15"/>
      <c r="E40" s="16"/>
      <c r="F40" s="15"/>
      <c r="G40" s="16"/>
      <c r="H40" s="17"/>
      <c r="I40" s="17"/>
      <c r="J40" s="119"/>
      <c r="K40" s="289"/>
      <c r="L40" s="289"/>
      <c r="M40" s="289"/>
      <c r="N40" s="289"/>
      <c r="O40" s="289"/>
    </row>
    <row r="41" spans="1:15" ht="15" x14ac:dyDescent="0.2">
      <c r="A41" s="15"/>
      <c r="B41" s="16"/>
      <c r="C41" s="15"/>
      <c r="D41" s="15"/>
      <c r="E41" s="16"/>
      <c r="F41" s="15"/>
      <c r="G41" s="16"/>
      <c r="H41" s="17"/>
      <c r="I41" s="17"/>
      <c r="J41" s="119"/>
      <c r="K41" s="289"/>
      <c r="L41" s="289"/>
      <c r="M41" s="289"/>
      <c r="N41" s="289"/>
      <c r="O41" s="289"/>
    </row>
    <row r="42" spans="1:15" ht="15" x14ac:dyDescent="0.2">
      <c r="A42" s="15"/>
      <c r="B42" s="16"/>
      <c r="C42" s="15"/>
      <c r="D42" s="15"/>
      <c r="E42" s="16"/>
      <c r="F42" s="15"/>
      <c r="G42" s="16"/>
      <c r="H42" s="17"/>
      <c r="I42" s="17"/>
      <c r="J42" s="119"/>
      <c r="K42" s="289"/>
      <c r="L42" s="289"/>
      <c r="M42" s="289"/>
      <c r="N42" s="289"/>
      <c r="O42" s="289"/>
    </row>
    <row r="43" spans="1:15" ht="15" x14ac:dyDescent="0.25">
      <c r="J43" s="66"/>
      <c r="K43" s="289"/>
      <c r="L43" s="289"/>
      <c r="M43" s="289"/>
      <c r="N43" s="289"/>
      <c r="O43" s="289"/>
    </row>
    <row r="44" spans="1:15" ht="15" x14ac:dyDescent="0.25">
      <c r="J44" s="66"/>
      <c r="K44" s="289"/>
      <c r="L44" s="289"/>
      <c r="M44" s="289"/>
      <c r="N44" s="289"/>
      <c r="O44" s="289"/>
    </row>
    <row r="45" spans="1:15" ht="15" x14ac:dyDescent="0.25">
      <c r="K45" s="290"/>
      <c r="L45" s="290"/>
      <c r="M45" s="290"/>
      <c r="N45" s="290"/>
      <c r="O45" s="290"/>
    </row>
    <row r="46" spans="1:15" ht="15" customHeight="1" x14ac:dyDescent="0.25">
      <c r="K46" s="291" t="s">
        <v>17</v>
      </c>
      <c r="L46" s="291"/>
      <c r="M46" s="291"/>
      <c r="N46" s="291"/>
      <c r="O46" s="291"/>
    </row>
    <row r="47" spans="1:15" ht="15.75" customHeight="1" x14ac:dyDescent="0.25">
      <c r="K47" s="292" t="s">
        <v>18</v>
      </c>
      <c r="L47" s="292"/>
      <c r="M47" s="292"/>
      <c r="N47" s="292"/>
      <c r="O47" s="292"/>
    </row>
    <row r="48" spans="1:15" x14ac:dyDescent="0.25">
      <c r="N48" s="81"/>
      <c r="O48" s="1"/>
    </row>
  </sheetData>
  <sheetProtection selectLockedCells="1"/>
  <mergeCells count="66">
    <mergeCell ref="K47:O47"/>
    <mergeCell ref="A28:N28"/>
    <mergeCell ref="K29:N29"/>
    <mergeCell ref="K31:O31"/>
    <mergeCell ref="K32:O37"/>
    <mergeCell ref="A37:D37"/>
    <mergeCell ref="A38:D38"/>
    <mergeCell ref="F38:I38"/>
    <mergeCell ref="K38:O38"/>
    <mergeCell ref="A39:D39"/>
    <mergeCell ref="F39:I39"/>
    <mergeCell ref="K39:O39"/>
    <mergeCell ref="K40:O45"/>
    <mergeCell ref="K46:O46"/>
    <mergeCell ref="G24:G25"/>
    <mergeCell ref="O24:O25"/>
    <mergeCell ref="A26:A27"/>
    <mergeCell ref="B26:B27"/>
    <mergeCell ref="C26:H27"/>
    <mergeCell ref="I26:I27"/>
    <mergeCell ref="J26:N26"/>
    <mergeCell ref="J27:N27"/>
    <mergeCell ref="A24:A25"/>
    <mergeCell ref="B24:B25"/>
    <mergeCell ref="C24:C25"/>
    <mergeCell ref="D24:D25"/>
    <mergeCell ref="E24:E25"/>
    <mergeCell ref="F24:F25"/>
    <mergeCell ref="G11:G13"/>
    <mergeCell ref="O11:O13"/>
    <mergeCell ref="A14:A15"/>
    <mergeCell ref="B14:B15"/>
    <mergeCell ref="C14:C15"/>
    <mergeCell ref="D14:D15"/>
    <mergeCell ref="E14:E15"/>
    <mergeCell ref="F14:F15"/>
    <mergeCell ref="G14:G15"/>
    <mergeCell ref="O14:O15"/>
    <mergeCell ref="A11:A13"/>
    <mergeCell ref="B11:B13"/>
    <mergeCell ref="C11:C13"/>
    <mergeCell ref="D11:D13"/>
    <mergeCell ref="E11:E13"/>
    <mergeCell ref="F11:F13"/>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&amp;K08-0242</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topLeftCell="A75" zoomScale="95" zoomScaleNormal="95" zoomScalePageLayoutView="80" workbookViewId="0">
      <selection activeCell="O84" sqref="O84"/>
    </sheetView>
  </sheetViews>
  <sheetFormatPr baseColWidth="10" defaultColWidth="24.28515625" defaultRowHeight="15.75" x14ac:dyDescent="0.25"/>
  <cols>
    <col min="1" max="1" width="15.7109375" style="1" customWidth="1"/>
    <col min="2" max="2" width="7.28515625" style="1" customWidth="1"/>
    <col min="3" max="4" width="15.7109375" style="1" customWidth="1"/>
    <col min="5" max="5" width="7.28515625" style="13" customWidth="1"/>
    <col min="6" max="6" width="15.7109375" style="13" customWidth="1"/>
    <col min="7" max="7" width="15.7109375" style="1" customWidth="1"/>
    <col min="8" max="8" width="25.7109375" style="1" customWidth="1"/>
    <col min="9" max="9" width="7.28515625" style="1" customWidth="1"/>
    <col min="10" max="10" width="15.7109375" style="13" customWidth="1"/>
    <col min="11" max="14" width="7.28515625" style="13" customWidth="1"/>
    <col min="15" max="15" width="19.7109375" style="108"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84" t="s">
        <v>139</v>
      </c>
      <c r="B3" s="384"/>
      <c r="C3" s="384"/>
      <c r="D3" s="384"/>
      <c r="E3" s="384"/>
      <c r="F3" s="384"/>
      <c r="G3" s="384"/>
      <c r="H3" s="384"/>
      <c r="I3" s="384"/>
      <c r="J3" s="384"/>
      <c r="K3" s="384"/>
      <c r="L3" s="384"/>
      <c r="M3" s="384"/>
      <c r="N3" s="384"/>
      <c r="O3" s="384"/>
    </row>
    <row r="4" spans="1:15" ht="16.5" customHeight="1" x14ac:dyDescent="0.25">
      <c r="A4" s="385" t="s">
        <v>140</v>
      </c>
      <c r="B4" s="385"/>
      <c r="C4" s="385"/>
      <c r="D4" s="385"/>
      <c r="E4" s="385"/>
      <c r="F4" s="385"/>
      <c r="G4" s="385"/>
      <c r="H4" s="385"/>
      <c r="I4" s="385"/>
      <c r="J4" s="385"/>
      <c r="K4" s="385"/>
      <c r="L4" s="385"/>
      <c r="M4" s="385"/>
      <c r="N4" s="385"/>
      <c r="O4" s="385"/>
    </row>
    <row r="5" spans="1:15" ht="16.5" customHeight="1" x14ac:dyDescent="0.25">
      <c r="A5" s="386" t="s">
        <v>141</v>
      </c>
      <c r="B5" s="386"/>
      <c r="C5" s="386"/>
      <c r="D5" s="386"/>
      <c r="E5" s="386"/>
      <c r="F5" s="386"/>
      <c r="G5" s="386"/>
      <c r="H5" s="386"/>
      <c r="I5" s="386"/>
      <c r="J5" s="386"/>
      <c r="K5" s="386"/>
      <c r="L5" s="386"/>
      <c r="M5" s="386"/>
      <c r="N5" s="386"/>
      <c r="O5" s="386"/>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63.75" customHeight="1" x14ac:dyDescent="0.25">
      <c r="A11" s="315" t="s">
        <v>1737</v>
      </c>
      <c r="B11" s="316">
        <v>0.1</v>
      </c>
      <c r="C11" s="315" t="s">
        <v>248</v>
      </c>
      <c r="D11" s="317" t="s">
        <v>249</v>
      </c>
      <c r="E11" s="331">
        <v>2</v>
      </c>
      <c r="F11" s="317" t="s">
        <v>250</v>
      </c>
      <c r="G11" s="317" t="s">
        <v>251</v>
      </c>
      <c r="H11" s="82" t="s">
        <v>252</v>
      </c>
      <c r="I11" s="83">
        <v>0.1</v>
      </c>
      <c r="J11" s="54" t="s">
        <v>253</v>
      </c>
      <c r="K11" s="84">
        <v>1</v>
      </c>
      <c r="L11" s="84">
        <v>1</v>
      </c>
      <c r="M11" s="84" t="s">
        <v>36</v>
      </c>
      <c r="N11" s="84">
        <v>1</v>
      </c>
      <c r="O11" s="293">
        <f>[1]VMEN!$K$27</f>
        <v>1585700</v>
      </c>
    </row>
    <row r="12" spans="1:15" ht="61.5" customHeight="1" x14ac:dyDescent="0.25">
      <c r="A12" s="315"/>
      <c r="B12" s="387"/>
      <c r="C12" s="315"/>
      <c r="D12" s="317"/>
      <c r="E12" s="331"/>
      <c r="F12" s="317"/>
      <c r="G12" s="317"/>
      <c r="H12" s="82" t="s">
        <v>254</v>
      </c>
      <c r="I12" s="83">
        <v>0.1</v>
      </c>
      <c r="J12" s="54" t="s">
        <v>255</v>
      </c>
      <c r="K12" s="84">
        <v>1</v>
      </c>
      <c r="L12" s="84" t="s">
        <v>36</v>
      </c>
      <c r="M12" s="84">
        <v>1</v>
      </c>
      <c r="N12" s="84" t="s">
        <v>36</v>
      </c>
      <c r="O12" s="293"/>
    </row>
    <row r="13" spans="1:15" ht="49.5" customHeight="1" x14ac:dyDescent="0.25">
      <c r="A13" s="315"/>
      <c r="B13" s="387"/>
      <c r="C13" s="315"/>
      <c r="D13" s="317"/>
      <c r="E13" s="331"/>
      <c r="F13" s="317"/>
      <c r="G13" s="317"/>
      <c r="H13" s="82" t="s">
        <v>256</v>
      </c>
      <c r="I13" s="83">
        <v>0.2</v>
      </c>
      <c r="J13" s="54" t="s">
        <v>257</v>
      </c>
      <c r="K13" s="84">
        <v>1</v>
      </c>
      <c r="L13" s="84" t="s">
        <v>36</v>
      </c>
      <c r="M13" s="84">
        <v>1</v>
      </c>
      <c r="N13" s="84" t="s">
        <v>36</v>
      </c>
      <c r="O13" s="293"/>
    </row>
    <row r="14" spans="1:15" ht="99.75" customHeight="1" x14ac:dyDescent="0.25">
      <c r="A14" s="315"/>
      <c r="B14" s="387"/>
      <c r="C14" s="315"/>
      <c r="D14" s="317"/>
      <c r="E14" s="331"/>
      <c r="F14" s="317"/>
      <c r="G14" s="317"/>
      <c r="H14" s="82" t="s">
        <v>258</v>
      </c>
      <c r="I14" s="83">
        <v>0.2</v>
      </c>
      <c r="J14" s="54" t="s">
        <v>259</v>
      </c>
      <c r="K14" s="84" t="s">
        <v>36</v>
      </c>
      <c r="L14" s="84" t="s">
        <v>36</v>
      </c>
      <c r="M14" s="84">
        <v>1</v>
      </c>
      <c r="N14" s="84">
        <v>1</v>
      </c>
      <c r="O14" s="293"/>
    </row>
    <row r="15" spans="1:15" ht="102.75" customHeight="1" x14ac:dyDescent="0.25">
      <c r="A15" s="315"/>
      <c r="B15" s="387"/>
      <c r="C15" s="315"/>
      <c r="D15" s="317"/>
      <c r="E15" s="331"/>
      <c r="F15" s="317"/>
      <c r="G15" s="317"/>
      <c r="H15" s="82" t="s">
        <v>260</v>
      </c>
      <c r="I15" s="83">
        <v>0.2</v>
      </c>
      <c r="J15" s="54" t="s">
        <v>261</v>
      </c>
      <c r="K15" s="84" t="s">
        <v>36</v>
      </c>
      <c r="L15" s="84">
        <v>1</v>
      </c>
      <c r="M15" s="84">
        <v>1</v>
      </c>
      <c r="N15" s="84" t="s">
        <v>36</v>
      </c>
      <c r="O15" s="293"/>
    </row>
    <row r="16" spans="1:15" ht="44.25" customHeight="1" x14ac:dyDescent="0.25">
      <c r="A16" s="315"/>
      <c r="B16" s="387"/>
      <c r="C16" s="315"/>
      <c r="D16" s="317"/>
      <c r="E16" s="331"/>
      <c r="F16" s="317"/>
      <c r="G16" s="317"/>
      <c r="H16" s="82" t="s">
        <v>1744</v>
      </c>
      <c r="I16" s="83">
        <v>0.1</v>
      </c>
      <c r="J16" s="85" t="s">
        <v>63</v>
      </c>
      <c r="K16" s="84" t="s">
        <v>36</v>
      </c>
      <c r="L16" s="84">
        <v>1</v>
      </c>
      <c r="M16" s="84" t="s">
        <v>36</v>
      </c>
      <c r="N16" s="84">
        <v>1</v>
      </c>
      <c r="O16" s="293"/>
    </row>
    <row r="17" spans="1:15" ht="58.5" customHeight="1" x14ac:dyDescent="0.25">
      <c r="A17" s="315"/>
      <c r="B17" s="387"/>
      <c r="C17" s="315"/>
      <c r="D17" s="317"/>
      <c r="E17" s="331"/>
      <c r="F17" s="317"/>
      <c r="G17" s="317"/>
      <c r="H17" s="82" t="s">
        <v>262</v>
      </c>
      <c r="I17" s="83">
        <v>0.1</v>
      </c>
      <c r="J17" s="85" t="s">
        <v>263</v>
      </c>
      <c r="K17" s="84" t="s">
        <v>36</v>
      </c>
      <c r="L17" s="84">
        <v>1</v>
      </c>
      <c r="M17" s="84" t="s">
        <v>36</v>
      </c>
      <c r="N17" s="84">
        <v>1</v>
      </c>
      <c r="O17" s="293"/>
    </row>
    <row r="18" spans="1:15" s="24" customFormat="1" ht="15" x14ac:dyDescent="0.25">
      <c r="O18" s="223"/>
    </row>
    <row r="19" spans="1:15" s="24" customFormat="1" ht="15" x14ac:dyDescent="0.25">
      <c r="O19" s="223"/>
    </row>
    <row r="20" spans="1:15" s="24" customFormat="1" ht="15" x14ac:dyDescent="0.25">
      <c r="O20" s="223"/>
    </row>
    <row r="21" spans="1:15" s="24" customFormat="1" ht="15" x14ac:dyDescent="0.25">
      <c r="O21" s="223"/>
    </row>
    <row r="22" spans="1:15" s="24" customFormat="1" ht="15" x14ac:dyDescent="0.25">
      <c r="O22" s="223"/>
    </row>
    <row r="23" spans="1:15" ht="45" customHeight="1" x14ac:dyDescent="0.25">
      <c r="A23" s="315" t="s">
        <v>1745</v>
      </c>
      <c r="B23" s="316">
        <v>0.09</v>
      </c>
      <c r="C23" s="315" t="s">
        <v>264</v>
      </c>
      <c r="D23" s="388" t="s">
        <v>265</v>
      </c>
      <c r="E23" s="318">
        <v>2</v>
      </c>
      <c r="F23" s="317" t="s">
        <v>266</v>
      </c>
      <c r="G23" s="317" t="s">
        <v>267</v>
      </c>
      <c r="H23" s="85" t="s">
        <v>268</v>
      </c>
      <c r="I23" s="86">
        <v>0.15</v>
      </c>
      <c r="J23" s="85" t="s">
        <v>269</v>
      </c>
      <c r="K23" s="84" t="s">
        <v>36</v>
      </c>
      <c r="L23" s="84">
        <v>1</v>
      </c>
      <c r="M23" s="84">
        <v>1</v>
      </c>
      <c r="N23" s="84" t="s">
        <v>36</v>
      </c>
      <c r="O23" s="293">
        <f>[1]VMEN!$K$37</f>
        <v>499000</v>
      </c>
    </row>
    <row r="24" spans="1:15" ht="60" customHeight="1" x14ac:dyDescent="0.25">
      <c r="A24" s="315"/>
      <c r="B24" s="387"/>
      <c r="C24" s="315"/>
      <c r="D24" s="388"/>
      <c r="E24" s="318"/>
      <c r="F24" s="317"/>
      <c r="G24" s="317"/>
      <c r="H24" s="85" t="s">
        <v>270</v>
      </c>
      <c r="I24" s="86">
        <v>0.15</v>
      </c>
      <c r="J24" s="54" t="s">
        <v>63</v>
      </c>
      <c r="K24" s="84" t="s">
        <v>36</v>
      </c>
      <c r="L24" s="84">
        <v>1</v>
      </c>
      <c r="M24" s="84">
        <v>1</v>
      </c>
      <c r="N24" s="84" t="s">
        <v>36</v>
      </c>
      <c r="O24" s="293"/>
    </row>
    <row r="25" spans="1:15" ht="47.25" customHeight="1" x14ac:dyDescent="0.25">
      <c r="A25" s="315"/>
      <c r="B25" s="387"/>
      <c r="C25" s="315"/>
      <c r="D25" s="388"/>
      <c r="E25" s="318"/>
      <c r="F25" s="317"/>
      <c r="G25" s="317"/>
      <c r="H25" s="85" t="s">
        <v>271</v>
      </c>
      <c r="I25" s="86">
        <v>0.25</v>
      </c>
      <c r="J25" s="54" t="s">
        <v>272</v>
      </c>
      <c r="K25" s="84" t="s">
        <v>36</v>
      </c>
      <c r="L25" s="84" t="s">
        <v>36</v>
      </c>
      <c r="M25" s="84">
        <v>1</v>
      </c>
      <c r="N25" s="84">
        <v>1</v>
      </c>
      <c r="O25" s="293"/>
    </row>
    <row r="26" spans="1:15" ht="90" customHeight="1" x14ac:dyDescent="0.25">
      <c r="A26" s="315"/>
      <c r="B26" s="387"/>
      <c r="C26" s="315"/>
      <c r="D26" s="388"/>
      <c r="E26" s="318"/>
      <c r="F26" s="317"/>
      <c r="G26" s="317"/>
      <c r="H26" s="85" t="s">
        <v>273</v>
      </c>
      <c r="I26" s="86">
        <v>0.25</v>
      </c>
      <c r="J26" s="54" t="s">
        <v>274</v>
      </c>
      <c r="K26" s="84" t="s">
        <v>36</v>
      </c>
      <c r="L26" s="84" t="s">
        <v>36</v>
      </c>
      <c r="M26" s="84">
        <v>1</v>
      </c>
      <c r="N26" s="84">
        <v>1</v>
      </c>
      <c r="O26" s="293"/>
    </row>
    <row r="27" spans="1:15" ht="136.5" customHeight="1" x14ac:dyDescent="0.25">
      <c r="A27" s="315"/>
      <c r="B27" s="387"/>
      <c r="C27" s="315"/>
      <c r="D27" s="388"/>
      <c r="E27" s="318"/>
      <c r="F27" s="317"/>
      <c r="G27" s="317"/>
      <c r="H27" s="87" t="s">
        <v>275</v>
      </c>
      <c r="I27" s="88">
        <v>0.1</v>
      </c>
      <c r="J27" s="89" t="s">
        <v>276</v>
      </c>
      <c r="K27" s="84" t="s">
        <v>36</v>
      </c>
      <c r="L27" s="84" t="s">
        <v>36</v>
      </c>
      <c r="M27" s="84" t="s">
        <v>36</v>
      </c>
      <c r="N27" s="84">
        <v>2</v>
      </c>
      <c r="O27" s="293"/>
    </row>
    <row r="28" spans="1:15" ht="58.5" customHeight="1" x14ac:dyDescent="0.25">
      <c r="A28" s="315"/>
      <c r="B28" s="387"/>
      <c r="C28" s="315"/>
      <c r="D28" s="388"/>
      <c r="E28" s="318"/>
      <c r="F28" s="317"/>
      <c r="G28" s="317"/>
      <c r="H28" s="85" t="s">
        <v>277</v>
      </c>
      <c r="I28" s="86">
        <v>0.1</v>
      </c>
      <c r="J28" s="54" t="s">
        <v>278</v>
      </c>
      <c r="K28" s="84" t="s">
        <v>36</v>
      </c>
      <c r="L28" s="84" t="s">
        <v>36</v>
      </c>
      <c r="M28" s="84" t="s">
        <v>36</v>
      </c>
      <c r="N28" s="84">
        <v>2</v>
      </c>
      <c r="O28" s="293"/>
    </row>
    <row r="29" spans="1:15" s="24" customFormat="1" ht="15" x14ac:dyDescent="0.25">
      <c r="O29" s="223"/>
    </row>
    <row r="30" spans="1:15" s="24" customFormat="1" ht="15" x14ac:dyDescent="0.25">
      <c r="O30" s="223"/>
    </row>
    <row r="31" spans="1:15" s="24" customFormat="1" ht="15" x14ac:dyDescent="0.25">
      <c r="O31" s="223"/>
    </row>
    <row r="32" spans="1:15" s="24" customFormat="1" ht="15" x14ac:dyDescent="0.25">
      <c r="O32" s="223"/>
    </row>
    <row r="33" spans="1:15" s="24" customFormat="1" ht="15" x14ac:dyDescent="0.25">
      <c r="O33" s="223"/>
    </row>
    <row r="34" spans="1:15" s="24" customFormat="1" ht="15" x14ac:dyDescent="0.25">
      <c r="O34" s="223"/>
    </row>
    <row r="35" spans="1:15" s="24" customFormat="1" ht="15" x14ac:dyDescent="0.25">
      <c r="O35" s="223"/>
    </row>
    <row r="36" spans="1:15" s="24" customFormat="1" ht="15" x14ac:dyDescent="0.25">
      <c r="O36" s="223"/>
    </row>
    <row r="37" spans="1:15" s="24" customFormat="1" ht="15" x14ac:dyDescent="0.25">
      <c r="O37" s="223"/>
    </row>
    <row r="38" spans="1:15" ht="45" customHeight="1" x14ac:dyDescent="0.25">
      <c r="A38" s="315" t="s">
        <v>1746</v>
      </c>
      <c r="B38" s="316">
        <v>0.09</v>
      </c>
      <c r="C38" s="315" t="s">
        <v>279</v>
      </c>
      <c r="D38" s="315" t="s">
        <v>280</v>
      </c>
      <c r="E38" s="387">
        <v>4</v>
      </c>
      <c r="F38" s="317" t="s">
        <v>281</v>
      </c>
      <c r="G38" s="317" t="s">
        <v>282</v>
      </c>
      <c r="H38" s="82" t="s">
        <v>283</v>
      </c>
      <c r="I38" s="90">
        <v>0.25</v>
      </c>
      <c r="J38" s="85" t="s">
        <v>284</v>
      </c>
      <c r="K38" s="84" t="s">
        <v>36</v>
      </c>
      <c r="L38" s="84">
        <v>2</v>
      </c>
      <c r="M38" s="84">
        <v>2</v>
      </c>
      <c r="N38" s="84" t="s">
        <v>36</v>
      </c>
      <c r="O38" s="293">
        <f>[1]VMEN!$K$55</f>
        <v>493600</v>
      </c>
    </row>
    <row r="39" spans="1:15" ht="90.75" customHeight="1" x14ac:dyDescent="0.25">
      <c r="A39" s="315"/>
      <c r="B39" s="387"/>
      <c r="C39" s="315"/>
      <c r="D39" s="315"/>
      <c r="E39" s="387"/>
      <c r="F39" s="317"/>
      <c r="G39" s="317"/>
      <c r="H39" s="82" t="s">
        <v>285</v>
      </c>
      <c r="I39" s="90">
        <v>0.25</v>
      </c>
      <c r="J39" s="85" t="s">
        <v>286</v>
      </c>
      <c r="K39" s="84">
        <v>1</v>
      </c>
      <c r="L39" s="84">
        <v>1</v>
      </c>
      <c r="M39" s="84">
        <v>1</v>
      </c>
      <c r="N39" s="84">
        <v>1</v>
      </c>
      <c r="O39" s="293"/>
    </row>
    <row r="40" spans="1:15" ht="54.75" customHeight="1" x14ac:dyDescent="0.25">
      <c r="A40" s="315"/>
      <c r="B40" s="387"/>
      <c r="C40" s="315" t="s">
        <v>287</v>
      </c>
      <c r="D40" s="315" t="s">
        <v>288</v>
      </c>
      <c r="E40" s="387">
        <v>4</v>
      </c>
      <c r="F40" s="317"/>
      <c r="G40" s="317"/>
      <c r="H40" s="82" t="s">
        <v>289</v>
      </c>
      <c r="I40" s="90">
        <v>0.25</v>
      </c>
      <c r="J40" s="85" t="s">
        <v>290</v>
      </c>
      <c r="K40" s="84">
        <v>1</v>
      </c>
      <c r="L40" s="84">
        <v>1</v>
      </c>
      <c r="M40" s="84">
        <v>1</v>
      </c>
      <c r="N40" s="84">
        <v>1</v>
      </c>
      <c r="O40" s="293"/>
    </row>
    <row r="41" spans="1:15" ht="57.75" customHeight="1" x14ac:dyDescent="0.25">
      <c r="A41" s="315"/>
      <c r="B41" s="387"/>
      <c r="C41" s="315"/>
      <c r="D41" s="315"/>
      <c r="E41" s="387"/>
      <c r="F41" s="317"/>
      <c r="G41" s="317"/>
      <c r="H41" s="82" t="s">
        <v>291</v>
      </c>
      <c r="I41" s="90">
        <v>0.25</v>
      </c>
      <c r="J41" s="85" t="s">
        <v>63</v>
      </c>
      <c r="K41" s="84">
        <v>1</v>
      </c>
      <c r="L41" s="84">
        <v>1</v>
      </c>
      <c r="M41" s="84">
        <v>1</v>
      </c>
      <c r="N41" s="84">
        <v>1</v>
      </c>
      <c r="O41" s="293"/>
    </row>
    <row r="42" spans="1:15" ht="99.75" customHeight="1" x14ac:dyDescent="0.25">
      <c r="A42" s="315" t="s">
        <v>1747</v>
      </c>
      <c r="B42" s="316">
        <v>0.09</v>
      </c>
      <c r="C42" s="315" t="s">
        <v>292</v>
      </c>
      <c r="D42" s="315" t="s">
        <v>293</v>
      </c>
      <c r="E42" s="331">
        <v>6</v>
      </c>
      <c r="F42" s="315" t="s">
        <v>281</v>
      </c>
      <c r="G42" s="315" t="s">
        <v>294</v>
      </c>
      <c r="H42" s="82" t="s">
        <v>295</v>
      </c>
      <c r="I42" s="90">
        <v>0.3</v>
      </c>
      <c r="J42" s="91" t="s">
        <v>296</v>
      </c>
      <c r="K42" s="84">
        <v>2</v>
      </c>
      <c r="L42" s="84">
        <v>2</v>
      </c>
      <c r="M42" s="84">
        <v>2</v>
      </c>
      <c r="N42" s="84" t="s">
        <v>36</v>
      </c>
      <c r="O42" s="293">
        <f>[1]VMEN!$K$73</f>
        <v>787530</v>
      </c>
    </row>
    <row r="43" spans="1:15" ht="60" x14ac:dyDescent="0.25">
      <c r="A43" s="315"/>
      <c r="B43" s="387"/>
      <c r="C43" s="315"/>
      <c r="D43" s="315"/>
      <c r="E43" s="331"/>
      <c r="F43" s="315"/>
      <c r="G43" s="315"/>
      <c r="H43" s="82" t="s">
        <v>297</v>
      </c>
      <c r="I43" s="90">
        <v>0.3</v>
      </c>
      <c r="J43" s="85" t="s">
        <v>298</v>
      </c>
      <c r="K43" s="84" t="s">
        <v>36</v>
      </c>
      <c r="L43" s="84">
        <v>2</v>
      </c>
      <c r="M43" s="84">
        <v>2</v>
      </c>
      <c r="N43" s="84">
        <v>2</v>
      </c>
      <c r="O43" s="293"/>
    </row>
    <row r="44" spans="1:15" ht="127.5" customHeight="1" x14ac:dyDescent="0.25">
      <c r="A44" s="315"/>
      <c r="B44" s="387"/>
      <c r="C44" s="315"/>
      <c r="D44" s="315"/>
      <c r="E44" s="331"/>
      <c r="F44" s="315"/>
      <c r="G44" s="315"/>
      <c r="H44" s="92" t="s">
        <v>299</v>
      </c>
      <c r="I44" s="93">
        <v>0.4</v>
      </c>
      <c r="J44" s="85" t="s">
        <v>300</v>
      </c>
      <c r="K44" s="84">
        <v>2</v>
      </c>
      <c r="L44" s="84">
        <v>2</v>
      </c>
      <c r="M44" s="84" t="s">
        <v>36</v>
      </c>
      <c r="N44" s="84">
        <v>2</v>
      </c>
      <c r="O44" s="293"/>
    </row>
    <row r="45" spans="1:15" s="24" customFormat="1" ht="15" x14ac:dyDescent="0.25">
      <c r="O45" s="223"/>
    </row>
    <row r="46" spans="1:15" s="24" customFormat="1" ht="15" x14ac:dyDescent="0.25">
      <c r="O46" s="223"/>
    </row>
    <row r="47" spans="1:15" ht="50.1" customHeight="1" x14ac:dyDescent="0.25">
      <c r="A47" s="315" t="s">
        <v>1748</v>
      </c>
      <c r="B47" s="316">
        <v>0.09</v>
      </c>
      <c r="C47" s="315" t="s">
        <v>301</v>
      </c>
      <c r="D47" s="322" t="s">
        <v>302</v>
      </c>
      <c r="E47" s="331">
        <v>8</v>
      </c>
      <c r="F47" s="315" t="s">
        <v>303</v>
      </c>
      <c r="G47" s="317" t="s">
        <v>304</v>
      </c>
      <c r="H47" s="85" t="s">
        <v>305</v>
      </c>
      <c r="I47" s="94">
        <v>0.15</v>
      </c>
      <c r="J47" s="52" t="s">
        <v>306</v>
      </c>
      <c r="K47" s="84">
        <v>2</v>
      </c>
      <c r="L47" s="84">
        <v>2</v>
      </c>
      <c r="M47" s="84">
        <v>2</v>
      </c>
      <c r="N47" s="84">
        <v>2</v>
      </c>
      <c r="O47" s="293">
        <f>[1]VMEN!$K$80</f>
        <v>96250</v>
      </c>
    </row>
    <row r="48" spans="1:15" ht="60.75" customHeight="1" x14ac:dyDescent="0.25">
      <c r="A48" s="315"/>
      <c r="B48" s="387"/>
      <c r="C48" s="315"/>
      <c r="D48" s="322"/>
      <c r="E48" s="331"/>
      <c r="F48" s="315"/>
      <c r="G48" s="317"/>
      <c r="H48" s="85" t="s">
        <v>307</v>
      </c>
      <c r="I48" s="94">
        <v>0.15</v>
      </c>
      <c r="J48" s="52" t="s">
        <v>308</v>
      </c>
      <c r="K48" s="84">
        <v>2</v>
      </c>
      <c r="L48" s="84">
        <v>2</v>
      </c>
      <c r="M48" s="84">
        <v>2</v>
      </c>
      <c r="N48" s="84">
        <v>2</v>
      </c>
      <c r="O48" s="293"/>
    </row>
    <row r="49" spans="1:15" ht="56.25" customHeight="1" x14ac:dyDescent="0.25">
      <c r="A49" s="315"/>
      <c r="B49" s="387"/>
      <c r="C49" s="315"/>
      <c r="D49" s="322"/>
      <c r="E49" s="331"/>
      <c r="F49" s="315"/>
      <c r="G49" s="317"/>
      <c r="H49" s="85" t="s">
        <v>309</v>
      </c>
      <c r="I49" s="94">
        <v>0.2</v>
      </c>
      <c r="J49" s="52" t="s">
        <v>310</v>
      </c>
      <c r="K49" s="84">
        <v>2</v>
      </c>
      <c r="L49" s="84">
        <v>2</v>
      </c>
      <c r="M49" s="84">
        <v>2</v>
      </c>
      <c r="N49" s="84">
        <v>2</v>
      </c>
      <c r="O49" s="293"/>
    </row>
    <row r="50" spans="1:15" ht="73.5" customHeight="1" x14ac:dyDescent="0.25">
      <c r="A50" s="315"/>
      <c r="B50" s="387"/>
      <c r="C50" s="315"/>
      <c r="D50" s="322"/>
      <c r="E50" s="331"/>
      <c r="F50" s="315"/>
      <c r="G50" s="317"/>
      <c r="H50" s="85" t="s">
        <v>311</v>
      </c>
      <c r="I50" s="94">
        <v>0.25</v>
      </c>
      <c r="J50" s="52" t="s">
        <v>312</v>
      </c>
      <c r="K50" s="84">
        <v>2</v>
      </c>
      <c r="L50" s="84">
        <v>2</v>
      </c>
      <c r="M50" s="84">
        <v>2</v>
      </c>
      <c r="N50" s="84">
        <v>2</v>
      </c>
      <c r="O50" s="293"/>
    </row>
    <row r="51" spans="1:15" ht="50.1" customHeight="1" x14ac:dyDescent="0.25">
      <c r="A51" s="315"/>
      <c r="B51" s="387"/>
      <c r="C51" s="315"/>
      <c r="D51" s="322"/>
      <c r="E51" s="331"/>
      <c r="F51" s="315"/>
      <c r="G51" s="317"/>
      <c r="H51" s="85" t="s">
        <v>313</v>
      </c>
      <c r="I51" s="94">
        <v>0.25</v>
      </c>
      <c r="J51" s="52" t="s">
        <v>63</v>
      </c>
      <c r="K51" s="84">
        <v>2</v>
      </c>
      <c r="L51" s="84">
        <v>2</v>
      </c>
      <c r="M51" s="84">
        <v>2</v>
      </c>
      <c r="N51" s="84">
        <v>2</v>
      </c>
      <c r="O51" s="293"/>
    </row>
    <row r="52" spans="1:15" ht="88.5" customHeight="1" x14ac:dyDescent="0.25">
      <c r="A52" s="315" t="s">
        <v>1749</v>
      </c>
      <c r="B52" s="389">
        <v>0.09</v>
      </c>
      <c r="C52" s="320" t="s">
        <v>314</v>
      </c>
      <c r="D52" s="317" t="s">
        <v>315</v>
      </c>
      <c r="E52" s="331">
        <v>2</v>
      </c>
      <c r="F52" s="315" t="s">
        <v>281</v>
      </c>
      <c r="G52" s="317" t="s">
        <v>316</v>
      </c>
      <c r="H52" s="82" t="s">
        <v>317</v>
      </c>
      <c r="I52" s="90">
        <v>0.35</v>
      </c>
      <c r="J52" s="82" t="s">
        <v>318</v>
      </c>
      <c r="K52" s="84">
        <v>1</v>
      </c>
      <c r="L52" s="50">
        <v>1</v>
      </c>
      <c r="M52" s="50">
        <v>1</v>
      </c>
      <c r="N52" s="84">
        <v>1</v>
      </c>
      <c r="O52" s="391">
        <f>[1]VMEN!$K$90</f>
        <v>232400</v>
      </c>
    </row>
    <row r="53" spans="1:15" ht="45.75" customHeight="1" x14ac:dyDescent="0.25">
      <c r="A53" s="315"/>
      <c r="B53" s="390"/>
      <c r="C53" s="320"/>
      <c r="D53" s="317"/>
      <c r="E53" s="331"/>
      <c r="F53" s="315"/>
      <c r="G53" s="317"/>
      <c r="H53" s="82" t="s">
        <v>319</v>
      </c>
      <c r="I53" s="90">
        <v>0.3</v>
      </c>
      <c r="J53" s="82" t="s">
        <v>320</v>
      </c>
      <c r="K53" s="84" t="s">
        <v>36</v>
      </c>
      <c r="L53" s="50">
        <v>1</v>
      </c>
      <c r="M53" s="84">
        <v>1</v>
      </c>
      <c r="N53" s="84" t="s">
        <v>36</v>
      </c>
      <c r="O53" s="391"/>
    </row>
    <row r="54" spans="1:15" ht="88.5" customHeight="1" x14ac:dyDescent="0.25">
      <c r="A54" s="315"/>
      <c r="B54" s="390"/>
      <c r="C54" s="320"/>
      <c r="D54" s="317"/>
      <c r="E54" s="331"/>
      <c r="F54" s="315"/>
      <c r="G54" s="317"/>
      <c r="H54" s="82" t="s">
        <v>321</v>
      </c>
      <c r="I54" s="90">
        <v>0.35</v>
      </c>
      <c r="J54" s="82" t="s">
        <v>322</v>
      </c>
      <c r="K54" s="84" t="s">
        <v>36</v>
      </c>
      <c r="L54" s="84" t="s">
        <v>36</v>
      </c>
      <c r="M54" s="50">
        <v>1</v>
      </c>
      <c r="N54" s="84">
        <v>1</v>
      </c>
      <c r="O54" s="391"/>
    </row>
    <row r="55" spans="1:15" s="24" customFormat="1" ht="15" x14ac:dyDescent="0.25">
      <c r="O55" s="223"/>
    </row>
    <row r="56" spans="1:15" s="24" customFormat="1" ht="15" x14ac:dyDescent="0.25">
      <c r="O56" s="223"/>
    </row>
    <row r="57" spans="1:15" ht="75" customHeight="1" x14ac:dyDescent="0.25">
      <c r="A57" s="320" t="s">
        <v>323</v>
      </c>
      <c r="B57" s="389">
        <v>0.09</v>
      </c>
      <c r="C57" s="320" t="s">
        <v>324</v>
      </c>
      <c r="D57" s="320" t="s">
        <v>325</v>
      </c>
      <c r="E57" s="335">
        <v>1</v>
      </c>
      <c r="F57" s="317" t="s">
        <v>281</v>
      </c>
      <c r="G57" s="317" t="s">
        <v>326</v>
      </c>
      <c r="H57" s="95" t="s">
        <v>327</v>
      </c>
      <c r="I57" s="90">
        <v>0.3</v>
      </c>
      <c r="J57" s="85" t="s">
        <v>284</v>
      </c>
      <c r="K57" s="84">
        <v>1</v>
      </c>
      <c r="L57" s="84" t="s">
        <v>36</v>
      </c>
      <c r="M57" s="84" t="s">
        <v>36</v>
      </c>
      <c r="N57" s="84" t="s">
        <v>36</v>
      </c>
      <c r="O57" s="391">
        <f>[1]VMEN!$K$112</f>
        <v>215000</v>
      </c>
    </row>
    <row r="58" spans="1:15" ht="75" customHeight="1" x14ac:dyDescent="0.25">
      <c r="A58" s="320"/>
      <c r="B58" s="390"/>
      <c r="C58" s="320"/>
      <c r="D58" s="320"/>
      <c r="E58" s="335"/>
      <c r="F58" s="317"/>
      <c r="G58" s="317"/>
      <c r="H58" s="95" t="s">
        <v>328</v>
      </c>
      <c r="I58" s="90">
        <v>0.3</v>
      </c>
      <c r="J58" s="85" t="s">
        <v>284</v>
      </c>
      <c r="K58" s="84" t="s">
        <v>36</v>
      </c>
      <c r="L58" s="84">
        <v>1</v>
      </c>
      <c r="M58" s="84" t="s">
        <v>36</v>
      </c>
      <c r="N58" s="84" t="s">
        <v>36</v>
      </c>
      <c r="O58" s="391"/>
    </row>
    <row r="59" spans="1:15" ht="75" customHeight="1" x14ac:dyDescent="0.25">
      <c r="A59" s="320"/>
      <c r="B59" s="390"/>
      <c r="C59" s="320"/>
      <c r="D59" s="320"/>
      <c r="E59" s="335"/>
      <c r="F59" s="317"/>
      <c r="G59" s="317"/>
      <c r="H59" s="95" t="s">
        <v>329</v>
      </c>
      <c r="I59" s="90">
        <v>0.4</v>
      </c>
      <c r="J59" s="85" t="s">
        <v>330</v>
      </c>
      <c r="K59" s="84" t="s">
        <v>36</v>
      </c>
      <c r="L59" s="84" t="s">
        <v>36</v>
      </c>
      <c r="M59" s="84">
        <v>1</v>
      </c>
      <c r="N59" s="84" t="s">
        <v>36</v>
      </c>
      <c r="O59" s="391"/>
    </row>
    <row r="60" spans="1:15" ht="60.75" customHeight="1" x14ac:dyDescent="0.25">
      <c r="A60" s="315" t="s">
        <v>1750</v>
      </c>
      <c r="B60" s="355">
        <v>0.09</v>
      </c>
      <c r="C60" s="320" t="s">
        <v>331</v>
      </c>
      <c r="D60" s="320" t="s">
        <v>332</v>
      </c>
      <c r="E60" s="392">
        <v>1</v>
      </c>
      <c r="F60" s="317" t="s">
        <v>333</v>
      </c>
      <c r="G60" s="317" t="s">
        <v>334</v>
      </c>
      <c r="H60" s="95" t="s">
        <v>335</v>
      </c>
      <c r="I60" s="90">
        <v>0.3</v>
      </c>
      <c r="J60" s="54" t="s">
        <v>336</v>
      </c>
      <c r="K60" s="84">
        <v>1</v>
      </c>
      <c r="L60" s="84">
        <v>1</v>
      </c>
      <c r="M60" s="84">
        <v>1</v>
      </c>
      <c r="N60" s="84">
        <v>1</v>
      </c>
      <c r="O60" s="325">
        <f>[1]VMEN!$K$121</f>
        <v>448800</v>
      </c>
    </row>
    <row r="61" spans="1:15" ht="98.25" customHeight="1" x14ac:dyDescent="0.25">
      <c r="A61" s="315"/>
      <c r="B61" s="335"/>
      <c r="C61" s="320"/>
      <c r="D61" s="320"/>
      <c r="E61" s="392"/>
      <c r="F61" s="317"/>
      <c r="G61" s="317"/>
      <c r="H61" s="96" t="s">
        <v>337</v>
      </c>
      <c r="I61" s="94">
        <v>0.3</v>
      </c>
      <c r="J61" s="96" t="s">
        <v>338</v>
      </c>
      <c r="K61" s="84">
        <v>7</v>
      </c>
      <c r="L61" s="84">
        <v>7</v>
      </c>
      <c r="M61" s="84">
        <v>8</v>
      </c>
      <c r="N61" s="84">
        <v>8</v>
      </c>
      <c r="O61" s="325"/>
    </row>
    <row r="62" spans="1:15" ht="120" customHeight="1" x14ac:dyDescent="0.25">
      <c r="A62" s="315"/>
      <c r="B62" s="335"/>
      <c r="C62" s="320"/>
      <c r="D62" s="320"/>
      <c r="E62" s="392"/>
      <c r="F62" s="317"/>
      <c r="G62" s="317"/>
      <c r="H62" s="95" t="s">
        <v>339</v>
      </c>
      <c r="I62" s="90">
        <v>0.4</v>
      </c>
      <c r="J62" s="54" t="s">
        <v>340</v>
      </c>
      <c r="K62" s="84">
        <v>1</v>
      </c>
      <c r="L62" s="84">
        <v>1</v>
      </c>
      <c r="M62" s="84">
        <v>1</v>
      </c>
      <c r="N62" s="84">
        <v>1</v>
      </c>
      <c r="O62" s="325"/>
    </row>
    <row r="63" spans="1:15" s="97" customFormat="1" ht="15" x14ac:dyDescent="0.25">
      <c r="O63" s="229"/>
    </row>
    <row r="64" spans="1:15" s="97" customFormat="1" ht="15" x14ac:dyDescent="0.25">
      <c r="O64" s="229"/>
    </row>
    <row r="65" spans="1:15" s="97" customFormat="1" ht="15" x14ac:dyDescent="0.25">
      <c r="O65" s="229"/>
    </row>
    <row r="66" spans="1:15" ht="47.25" customHeight="1" x14ac:dyDescent="0.25">
      <c r="A66" s="320" t="s">
        <v>1751</v>
      </c>
      <c r="B66" s="355">
        <v>0.09</v>
      </c>
      <c r="C66" s="320" t="s">
        <v>341</v>
      </c>
      <c r="D66" s="320" t="s">
        <v>342</v>
      </c>
      <c r="E66" s="335">
        <v>1</v>
      </c>
      <c r="F66" s="315" t="s">
        <v>343</v>
      </c>
      <c r="G66" s="320" t="s">
        <v>344</v>
      </c>
      <c r="H66" s="51" t="s">
        <v>345</v>
      </c>
      <c r="I66" s="98">
        <v>0.25</v>
      </c>
      <c r="J66" s="51" t="s">
        <v>346</v>
      </c>
      <c r="K66" s="84" t="s">
        <v>36</v>
      </c>
      <c r="L66" s="84" t="s">
        <v>36</v>
      </c>
      <c r="M66" s="84">
        <v>1</v>
      </c>
      <c r="N66" s="84" t="s">
        <v>36</v>
      </c>
      <c r="O66" s="325">
        <f>[1]VMEN!$K$134</f>
        <v>337800</v>
      </c>
    </row>
    <row r="67" spans="1:15" ht="76.5" customHeight="1" x14ac:dyDescent="0.25">
      <c r="A67" s="320"/>
      <c r="B67" s="335"/>
      <c r="C67" s="320"/>
      <c r="D67" s="320"/>
      <c r="E67" s="335"/>
      <c r="F67" s="315"/>
      <c r="G67" s="320"/>
      <c r="H67" s="51" t="s">
        <v>347</v>
      </c>
      <c r="I67" s="98">
        <v>0.25</v>
      </c>
      <c r="J67" s="51" t="s">
        <v>348</v>
      </c>
      <c r="K67" s="84" t="s">
        <v>36</v>
      </c>
      <c r="L67" s="84" t="s">
        <v>36</v>
      </c>
      <c r="M67" s="84" t="s">
        <v>36</v>
      </c>
      <c r="N67" s="84">
        <v>1</v>
      </c>
      <c r="O67" s="325"/>
    </row>
    <row r="68" spans="1:15" ht="67.5" customHeight="1" x14ac:dyDescent="0.25">
      <c r="A68" s="320"/>
      <c r="B68" s="335"/>
      <c r="C68" s="320"/>
      <c r="D68" s="320"/>
      <c r="E68" s="335"/>
      <c r="F68" s="315"/>
      <c r="G68" s="320"/>
      <c r="H68" s="51" t="s">
        <v>349</v>
      </c>
      <c r="I68" s="98">
        <v>0.25</v>
      </c>
      <c r="J68" s="51" t="s">
        <v>350</v>
      </c>
      <c r="K68" s="84" t="s">
        <v>36</v>
      </c>
      <c r="L68" s="84" t="s">
        <v>36</v>
      </c>
      <c r="M68" s="84" t="s">
        <v>36</v>
      </c>
      <c r="N68" s="84">
        <v>1</v>
      </c>
      <c r="O68" s="325"/>
    </row>
    <row r="69" spans="1:15" ht="63.75" customHeight="1" x14ac:dyDescent="0.25">
      <c r="A69" s="320"/>
      <c r="B69" s="335"/>
      <c r="C69" s="320"/>
      <c r="D69" s="320"/>
      <c r="E69" s="335"/>
      <c r="F69" s="315"/>
      <c r="G69" s="320"/>
      <c r="H69" s="51" t="s">
        <v>351</v>
      </c>
      <c r="I69" s="98">
        <v>0.25</v>
      </c>
      <c r="J69" s="51" t="s">
        <v>352</v>
      </c>
      <c r="K69" s="84" t="s">
        <v>36</v>
      </c>
      <c r="L69" s="84" t="s">
        <v>36</v>
      </c>
      <c r="M69" s="84" t="s">
        <v>36</v>
      </c>
      <c r="N69" s="84">
        <v>1</v>
      </c>
      <c r="O69" s="325"/>
    </row>
    <row r="70" spans="1:15" ht="50.1" customHeight="1" x14ac:dyDescent="0.25">
      <c r="A70" s="320" t="s">
        <v>353</v>
      </c>
      <c r="B70" s="355">
        <v>0.09</v>
      </c>
      <c r="C70" s="320" t="s">
        <v>354</v>
      </c>
      <c r="D70" s="320" t="s">
        <v>355</v>
      </c>
      <c r="E70" s="335">
        <v>1</v>
      </c>
      <c r="F70" s="315" t="s">
        <v>356</v>
      </c>
      <c r="G70" s="320" t="s">
        <v>357</v>
      </c>
      <c r="H70" s="51" t="s">
        <v>358</v>
      </c>
      <c r="I70" s="98">
        <v>0.1</v>
      </c>
      <c r="J70" s="51" t="s">
        <v>359</v>
      </c>
      <c r="K70" s="84">
        <v>1</v>
      </c>
      <c r="L70" s="84" t="s">
        <v>36</v>
      </c>
      <c r="M70" s="84" t="s">
        <v>36</v>
      </c>
      <c r="N70" s="84" t="s">
        <v>36</v>
      </c>
      <c r="O70" s="325">
        <f>[1]VMEN!$K$148</f>
        <v>950400</v>
      </c>
    </row>
    <row r="71" spans="1:15" ht="107.25" customHeight="1" x14ac:dyDescent="0.25">
      <c r="A71" s="320"/>
      <c r="B71" s="335"/>
      <c r="C71" s="320"/>
      <c r="D71" s="320"/>
      <c r="E71" s="335"/>
      <c r="F71" s="315"/>
      <c r="G71" s="320"/>
      <c r="H71" s="51" t="s">
        <v>360</v>
      </c>
      <c r="I71" s="98">
        <v>0.25</v>
      </c>
      <c r="J71" s="51" t="s">
        <v>361</v>
      </c>
      <c r="K71" s="84" t="s">
        <v>36</v>
      </c>
      <c r="L71" s="84" t="s">
        <v>36</v>
      </c>
      <c r="M71" s="84" t="s">
        <v>36</v>
      </c>
      <c r="N71" s="84">
        <v>2</v>
      </c>
      <c r="O71" s="325"/>
    </row>
    <row r="72" spans="1:15" ht="80.25" customHeight="1" x14ac:dyDescent="0.25">
      <c r="A72" s="320"/>
      <c r="B72" s="335"/>
      <c r="C72" s="320"/>
      <c r="D72" s="320"/>
      <c r="E72" s="335"/>
      <c r="F72" s="315"/>
      <c r="G72" s="320"/>
      <c r="H72" s="51" t="s">
        <v>362</v>
      </c>
      <c r="I72" s="98">
        <v>0.25</v>
      </c>
      <c r="J72" s="51" t="s">
        <v>363</v>
      </c>
      <c r="K72" s="84" t="s">
        <v>36</v>
      </c>
      <c r="L72" s="84" t="s">
        <v>36</v>
      </c>
      <c r="M72" s="84" t="s">
        <v>36</v>
      </c>
      <c r="N72" s="84">
        <v>1</v>
      </c>
      <c r="O72" s="325"/>
    </row>
    <row r="73" spans="1:15" ht="50.1" customHeight="1" x14ac:dyDescent="0.25">
      <c r="A73" s="320"/>
      <c r="B73" s="335"/>
      <c r="C73" s="320"/>
      <c r="D73" s="320"/>
      <c r="E73" s="335"/>
      <c r="F73" s="315"/>
      <c r="G73" s="320"/>
      <c r="H73" s="49" t="s">
        <v>364</v>
      </c>
      <c r="I73" s="90">
        <v>0.15</v>
      </c>
      <c r="J73" s="51" t="s">
        <v>63</v>
      </c>
      <c r="K73" s="84" t="s">
        <v>36</v>
      </c>
      <c r="L73" s="84" t="s">
        <v>36</v>
      </c>
      <c r="M73" s="84" t="s">
        <v>36</v>
      </c>
      <c r="N73" s="84">
        <v>1</v>
      </c>
      <c r="O73" s="325"/>
    </row>
    <row r="74" spans="1:15" s="97" customFormat="1" ht="15" x14ac:dyDescent="0.25">
      <c r="O74" s="229"/>
    </row>
    <row r="75" spans="1:15" s="97" customFormat="1" ht="15" x14ac:dyDescent="0.25">
      <c r="O75" s="229"/>
    </row>
    <row r="76" spans="1:15" ht="15" customHeight="1" x14ac:dyDescent="0.25">
      <c r="A76" s="320" t="s">
        <v>365</v>
      </c>
      <c r="B76" s="355">
        <v>0.09</v>
      </c>
      <c r="C76" s="320" t="s">
        <v>366</v>
      </c>
      <c r="D76" s="393" t="s">
        <v>367</v>
      </c>
      <c r="E76" s="396">
        <v>1</v>
      </c>
      <c r="F76" s="393" t="s">
        <v>281</v>
      </c>
      <c r="G76" s="393" t="s">
        <v>368</v>
      </c>
      <c r="H76" s="95" t="s">
        <v>369</v>
      </c>
      <c r="I76" s="90">
        <v>0.25</v>
      </c>
      <c r="J76" s="85" t="s">
        <v>370</v>
      </c>
      <c r="K76" s="84">
        <v>1</v>
      </c>
      <c r="L76" s="84" t="s">
        <v>36</v>
      </c>
      <c r="M76" s="84" t="s">
        <v>36</v>
      </c>
      <c r="N76" s="84" t="s">
        <v>36</v>
      </c>
      <c r="O76" s="325">
        <f>[1]VMEN!$K$185</f>
        <v>921900</v>
      </c>
    </row>
    <row r="77" spans="1:15" ht="45" x14ac:dyDescent="0.25">
      <c r="A77" s="320"/>
      <c r="B77" s="355"/>
      <c r="C77" s="320"/>
      <c r="D77" s="394"/>
      <c r="E77" s="397"/>
      <c r="F77" s="394"/>
      <c r="G77" s="394"/>
      <c r="H77" s="95" t="s">
        <v>371</v>
      </c>
      <c r="I77" s="90">
        <v>0.25</v>
      </c>
      <c r="J77" s="85" t="s">
        <v>372</v>
      </c>
      <c r="K77" s="84">
        <v>1</v>
      </c>
      <c r="L77" s="84">
        <v>1</v>
      </c>
      <c r="M77" s="84">
        <v>1</v>
      </c>
      <c r="N77" s="84">
        <v>1</v>
      </c>
      <c r="O77" s="325"/>
    </row>
    <row r="78" spans="1:15" ht="30" x14ac:dyDescent="0.25">
      <c r="A78" s="320"/>
      <c r="B78" s="355"/>
      <c r="C78" s="320"/>
      <c r="D78" s="394"/>
      <c r="E78" s="397"/>
      <c r="F78" s="394"/>
      <c r="G78" s="394"/>
      <c r="H78" s="95" t="s">
        <v>373</v>
      </c>
      <c r="I78" s="90">
        <v>0.25</v>
      </c>
      <c r="J78" s="89" t="s">
        <v>374</v>
      </c>
      <c r="K78" s="84" t="s">
        <v>36</v>
      </c>
      <c r="L78" s="84" t="s">
        <v>36</v>
      </c>
      <c r="M78" s="84" t="s">
        <v>36</v>
      </c>
      <c r="N78" s="84">
        <v>1</v>
      </c>
      <c r="O78" s="325"/>
    </row>
    <row r="79" spans="1:15" ht="30" x14ac:dyDescent="0.25">
      <c r="A79" s="320"/>
      <c r="B79" s="355"/>
      <c r="C79" s="320"/>
      <c r="D79" s="394"/>
      <c r="E79" s="397"/>
      <c r="F79" s="394"/>
      <c r="G79" s="394"/>
      <c r="H79" s="95" t="s">
        <v>375</v>
      </c>
      <c r="I79" s="90">
        <v>0.25</v>
      </c>
      <c r="J79" s="85" t="s">
        <v>376</v>
      </c>
      <c r="K79" s="84" t="s">
        <v>36</v>
      </c>
      <c r="L79" s="84">
        <v>1</v>
      </c>
      <c r="M79" s="84">
        <v>1</v>
      </c>
      <c r="N79" s="84" t="s">
        <v>36</v>
      </c>
      <c r="O79" s="325"/>
    </row>
    <row r="80" spans="1:15" ht="75" x14ac:dyDescent="0.25">
      <c r="A80" s="320"/>
      <c r="B80" s="355"/>
      <c r="C80" s="320"/>
      <c r="D80" s="394"/>
      <c r="E80" s="397"/>
      <c r="F80" s="394"/>
      <c r="G80" s="394"/>
      <c r="H80" s="99" t="s">
        <v>377</v>
      </c>
      <c r="I80" s="100"/>
      <c r="J80" s="101" t="s">
        <v>376</v>
      </c>
      <c r="K80" s="84" t="s">
        <v>36</v>
      </c>
      <c r="L80" s="84" t="s">
        <v>36</v>
      </c>
      <c r="M80" s="84" t="s">
        <v>36</v>
      </c>
      <c r="N80" s="84">
        <v>1</v>
      </c>
      <c r="O80" s="325"/>
    </row>
    <row r="81" spans="1:15" ht="60" x14ac:dyDescent="0.25">
      <c r="A81" s="320"/>
      <c r="B81" s="355"/>
      <c r="C81" s="320"/>
      <c r="D81" s="395"/>
      <c r="E81" s="398"/>
      <c r="F81" s="395"/>
      <c r="G81" s="395"/>
      <c r="H81" s="99" t="s">
        <v>378</v>
      </c>
      <c r="I81" s="100"/>
      <c r="J81" s="101" t="s">
        <v>379</v>
      </c>
      <c r="K81" s="84" t="s">
        <v>36</v>
      </c>
      <c r="L81" s="84" t="s">
        <v>36</v>
      </c>
      <c r="M81" s="84" t="s">
        <v>36</v>
      </c>
      <c r="N81" s="84">
        <v>1</v>
      </c>
      <c r="O81" s="325"/>
    </row>
    <row r="82" spans="1:15" x14ac:dyDescent="0.25">
      <c r="A82" s="296" t="s">
        <v>22</v>
      </c>
      <c r="B82" s="297"/>
      <c r="C82" s="297"/>
      <c r="D82" s="297"/>
      <c r="E82" s="297"/>
      <c r="F82" s="297"/>
      <c r="G82" s="297"/>
      <c r="H82" s="297"/>
      <c r="I82" s="297"/>
      <c r="J82" s="297"/>
      <c r="K82" s="297"/>
      <c r="L82" s="297"/>
      <c r="M82" s="297"/>
      <c r="N82" s="298"/>
      <c r="O82" s="9">
        <f>O84-O83</f>
        <v>6568380</v>
      </c>
    </row>
    <row r="83" spans="1:15" x14ac:dyDescent="0.25">
      <c r="A83" s="296" t="s">
        <v>23</v>
      </c>
      <c r="B83" s="297"/>
      <c r="C83" s="297"/>
      <c r="D83" s="297"/>
      <c r="E83" s="297"/>
      <c r="F83" s="297"/>
      <c r="G83" s="297"/>
      <c r="H83" s="297"/>
      <c r="I83" s="297"/>
      <c r="J83" s="297"/>
      <c r="K83" s="297"/>
      <c r="L83" s="297"/>
      <c r="M83" s="297"/>
      <c r="N83" s="298"/>
      <c r="O83" s="9">
        <f>[1]VMEN!$L$186</f>
        <v>0</v>
      </c>
    </row>
    <row r="84" spans="1:15" x14ac:dyDescent="0.25">
      <c r="A84" s="299" t="s">
        <v>24</v>
      </c>
      <c r="B84" s="300"/>
      <c r="C84" s="300"/>
      <c r="D84" s="300"/>
      <c r="E84" s="300"/>
      <c r="F84" s="300"/>
      <c r="G84" s="300"/>
      <c r="H84" s="300"/>
      <c r="I84" s="300"/>
      <c r="J84" s="300"/>
      <c r="K84" s="300"/>
      <c r="L84" s="300"/>
      <c r="M84" s="300"/>
      <c r="N84" s="301"/>
      <c r="O84" s="10">
        <f>[1]VMEN!$K$186</f>
        <v>6568380</v>
      </c>
    </row>
    <row r="85" spans="1:15" x14ac:dyDescent="0.25">
      <c r="A85" s="11"/>
      <c r="B85" s="11"/>
      <c r="C85" s="11"/>
      <c r="D85" s="11"/>
      <c r="E85" s="45"/>
      <c r="F85" s="45"/>
      <c r="G85" s="11"/>
      <c r="H85" s="11"/>
      <c r="I85" s="11"/>
      <c r="J85" s="45"/>
      <c r="K85" s="304" t="s">
        <v>15</v>
      </c>
      <c r="L85" s="304"/>
      <c r="M85" s="304"/>
      <c r="N85" s="304"/>
      <c r="O85" s="102">
        <v>52</v>
      </c>
    </row>
    <row r="87" spans="1:15" ht="15.75" customHeight="1" x14ac:dyDescent="0.25">
      <c r="K87" s="288" t="s">
        <v>16</v>
      </c>
      <c r="L87" s="288"/>
      <c r="M87" s="288"/>
      <c r="N87" s="288"/>
      <c r="O87" s="288"/>
    </row>
    <row r="88" spans="1:15" ht="15" x14ac:dyDescent="0.25">
      <c r="K88" s="289"/>
      <c r="L88" s="289"/>
      <c r="M88" s="289"/>
      <c r="N88" s="289"/>
      <c r="O88" s="289"/>
    </row>
    <row r="89" spans="1:15" ht="15" x14ac:dyDescent="0.25">
      <c r="K89" s="289"/>
      <c r="L89" s="289"/>
      <c r="M89" s="289"/>
      <c r="N89" s="289"/>
      <c r="O89" s="289"/>
    </row>
    <row r="90" spans="1:15" ht="15" x14ac:dyDescent="0.25">
      <c r="K90" s="289"/>
      <c r="L90" s="289"/>
      <c r="M90" s="289"/>
      <c r="N90" s="289"/>
      <c r="O90" s="289"/>
    </row>
    <row r="91" spans="1:15" ht="15" x14ac:dyDescent="0.25">
      <c r="J91" s="66"/>
      <c r="K91" s="289"/>
      <c r="L91" s="289"/>
      <c r="M91" s="289"/>
      <c r="N91" s="289"/>
      <c r="O91" s="289"/>
    </row>
    <row r="92" spans="1:15" ht="15" x14ac:dyDescent="0.25">
      <c r="J92" s="66"/>
      <c r="K92" s="289"/>
      <c r="L92" s="289"/>
      <c r="M92" s="289"/>
      <c r="N92" s="289"/>
      <c r="O92" s="289"/>
    </row>
    <row r="93" spans="1:15" ht="15" x14ac:dyDescent="0.25">
      <c r="A93" s="303"/>
      <c r="B93" s="303"/>
      <c r="C93" s="303"/>
      <c r="D93" s="303"/>
      <c r="E93" s="66"/>
      <c r="F93" s="39"/>
      <c r="G93" s="39"/>
      <c r="H93" s="39"/>
      <c r="I93" s="39"/>
      <c r="J93" s="97"/>
      <c r="K93" s="290"/>
      <c r="L93" s="290"/>
      <c r="M93" s="290"/>
      <c r="N93" s="290"/>
      <c r="O93" s="290"/>
    </row>
    <row r="94" spans="1:15" ht="15" x14ac:dyDescent="0.25">
      <c r="A94" s="285" t="s">
        <v>380</v>
      </c>
      <c r="B94" s="285"/>
      <c r="C94" s="285"/>
      <c r="D94" s="285"/>
      <c r="E94" s="66"/>
      <c r="F94" s="285" t="s">
        <v>381</v>
      </c>
      <c r="G94" s="285"/>
      <c r="H94" s="285"/>
      <c r="I94" s="285"/>
      <c r="J94" s="97"/>
      <c r="K94" s="291" t="s">
        <v>17</v>
      </c>
      <c r="L94" s="291"/>
      <c r="M94" s="291"/>
      <c r="N94" s="291"/>
      <c r="O94" s="291"/>
    </row>
    <row r="95" spans="1:15" ht="15" x14ac:dyDescent="0.25">
      <c r="A95" s="286" t="s">
        <v>382</v>
      </c>
      <c r="B95" s="286"/>
      <c r="C95" s="286"/>
      <c r="D95" s="286"/>
      <c r="E95" s="66"/>
      <c r="F95" s="286" t="s">
        <v>383</v>
      </c>
      <c r="G95" s="286"/>
      <c r="H95" s="286"/>
      <c r="I95" s="286"/>
      <c r="J95" s="97"/>
      <c r="K95" s="292" t="s">
        <v>18</v>
      </c>
      <c r="L95" s="292"/>
      <c r="M95" s="292"/>
      <c r="N95" s="292"/>
      <c r="O95" s="292"/>
    </row>
    <row r="96" spans="1:15" ht="15" x14ac:dyDescent="0.25">
      <c r="A96" s="103"/>
      <c r="B96" s="103"/>
      <c r="C96" s="103"/>
      <c r="D96" s="103"/>
      <c r="E96" s="104"/>
      <c r="F96" s="103"/>
      <c r="G96" s="104"/>
      <c r="H96" s="105"/>
      <c r="I96" s="105"/>
      <c r="J96" s="106"/>
      <c r="K96" s="289"/>
      <c r="L96" s="289"/>
      <c r="M96" s="289"/>
      <c r="N96" s="289"/>
      <c r="O96" s="289"/>
    </row>
    <row r="97" spans="1:15" ht="15" x14ac:dyDescent="0.25">
      <c r="A97" s="103"/>
      <c r="B97" s="103"/>
      <c r="C97" s="103"/>
      <c r="D97" s="103"/>
      <c r="E97" s="104"/>
      <c r="F97" s="103"/>
      <c r="G97" s="104"/>
      <c r="H97" s="105"/>
      <c r="I97" s="105"/>
      <c r="J97" s="106"/>
      <c r="K97" s="289"/>
      <c r="L97" s="289"/>
      <c r="M97" s="289"/>
      <c r="N97" s="289"/>
      <c r="O97" s="289"/>
    </row>
    <row r="98" spans="1:15" ht="15" x14ac:dyDescent="0.25">
      <c r="A98" s="107"/>
      <c r="B98" s="107"/>
      <c r="C98" s="107"/>
      <c r="D98" s="107"/>
      <c r="E98" s="104"/>
      <c r="F98" s="103"/>
      <c r="G98" s="104"/>
      <c r="H98" s="105"/>
      <c r="I98" s="105"/>
      <c r="J98" s="106"/>
      <c r="K98" s="289"/>
      <c r="L98" s="289"/>
      <c r="M98" s="289"/>
      <c r="N98" s="289"/>
      <c r="O98" s="289"/>
    </row>
    <row r="99" spans="1:15" ht="15" x14ac:dyDescent="0.25">
      <c r="A99" s="302"/>
      <c r="B99" s="302"/>
      <c r="C99" s="302"/>
      <c r="D99" s="302"/>
      <c r="E99" s="104"/>
      <c r="F99" s="39"/>
      <c r="G99" s="39"/>
      <c r="H99" s="39"/>
      <c r="I99" s="39"/>
      <c r="J99" s="97"/>
      <c r="K99" s="290"/>
      <c r="L99" s="290"/>
      <c r="M99" s="290"/>
      <c r="N99" s="290"/>
      <c r="O99" s="290"/>
    </row>
    <row r="100" spans="1:15" ht="15.75" customHeight="1" x14ac:dyDescent="0.25">
      <c r="A100" s="286"/>
      <c r="B100" s="286"/>
      <c r="C100" s="286"/>
      <c r="D100" s="286"/>
      <c r="E100" s="104"/>
      <c r="F100" s="285" t="s">
        <v>384</v>
      </c>
      <c r="G100" s="285"/>
      <c r="H100" s="285"/>
      <c r="I100" s="285"/>
      <c r="J100" s="97"/>
      <c r="K100" s="291" t="s">
        <v>19</v>
      </c>
      <c r="L100" s="291"/>
      <c r="M100" s="291"/>
      <c r="N100" s="291"/>
      <c r="O100" s="291"/>
    </row>
    <row r="101" spans="1:15" ht="15.75" customHeight="1" x14ac:dyDescent="0.25">
      <c r="A101" s="286"/>
      <c r="B101" s="286"/>
      <c r="C101" s="286"/>
      <c r="D101" s="286"/>
      <c r="E101" s="104"/>
      <c r="F101" s="286" t="s">
        <v>385</v>
      </c>
      <c r="G101" s="286"/>
      <c r="H101" s="286"/>
      <c r="I101" s="286"/>
      <c r="J101" s="97"/>
      <c r="K101" s="292" t="s">
        <v>20</v>
      </c>
      <c r="L101" s="292"/>
      <c r="M101" s="292"/>
      <c r="N101" s="292"/>
      <c r="O101" s="292"/>
    </row>
  </sheetData>
  <sheetProtection selectLockedCells="1"/>
  <mergeCells count="131">
    <mergeCell ref="A101:D101"/>
    <mergeCell ref="F101:I101"/>
    <mergeCell ref="K101:O101"/>
    <mergeCell ref="A95:D95"/>
    <mergeCell ref="F95:I95"/>
    <mergeCell ref="K95:O95"/>
    <mergeCell ref="K96:O99"/>
    <mergeCell ref="A99:D99"/>
    <mergeCell ref="A100:D100"/>
    <mergeCell ref="F100:I100"/>
    <mergeCell ref="K100:O100"/>
    <mergeCell ref="K87:O87"/>
    <mergeCell ref="K88:O93"/>
    <mergeCell ref="A93:D93"/>
    <mergeCell ref="A94:D94"/>
    <mergeCell ref="F94:I94"/>
    <mergeCell ref="K94:O94"/>
    <mergeCell ref="G76:G81"/>
    <mergeCell ref="O76:O81"/>
    <mergeCell ref="A82:N82"/>
    <mergeCell ref="A83:N83"/>
    <mergeCell ref="A84:N84"/>
    <mergeCell ref="K85:N85"/>
    <mergeCell ref="A76:A81"/>
    <mergeCell ref="B76:B81"/>
    <mergeCell ref="C76:C81"/>
    <mergeCell ref="D76:D81"/>
    <mergeCell ref="E76:E81"/>
    <mergeCell ref="F76:F81"/>
    <mergeCell ref="G66:G69"/>
    <mergeCell ref="O66:O69"/>
    <mergeCell ref="A70:A73"/>
    <mergeCell ref="B70:B73"/>
    <mergeCell ref="C70:C73"/>
    <mergeCell ref="D70:D73"/>
    <mergeCell ref="E70:E73"/>
    <mergeCell ref="F70:F73"/>
    <mergeCell ref="G70:G73"/>
    <mergeCell ref="O70:O73"/>
    <mergeCell ref="A66:A69"/>
    <mergeCell ref="B66:B69"/>
    <mergeCell ref="C66:C69"/>
    <mergeCell ref="D66:D69"/>
    <mergeCell ref="E66:E69"/>
    <mergeCell ref="F66:F69"/>
    <mergeCell ref="G57:G59"/>
    <mergeCell ref="O57:O59"/>
    <mergeCell ref="A60:A62"/>
    <mergeCell ref="B60:B62"/>
    <mergeCell ref="C60:C62"/>
    <mergeCell ref="D60:D62"/>
    <mergeCell ref="E60:E62"/>
    <mergeCell ref="F60:F62"/>
    <mergeCell ref="G60:G62"/>
    <mergeCell ref="O60:O62"/>
    <mergeCell ref="A57:A59"/>
    <mergeCell ref="B57:B59"/>
    <mergeCell ref="C57:C59"/>
    <mergeCell ref="D57:D59"/>
    <mergeCell ref="E57:E59"/>
    <mergeCell ref="F57:F59"/>
    <mergeCell ref="G47:G51"/>
    <mergeCell ref="O47:O51"/>
    <mergeCell ref="A52:A54"/>
    <mergeCell ref="B52:B54"/>
    <mergeCell ref="C52:C54"/>
    <mergeCell ref="D52:D54"/>
    <mergeCell ref="E52:E54"/>
    <mergeCell ref="F52:F54"/>
    <mergeCell ref="G52:G54"/>
    <mergeCell ref="O52:O54"/>
    <mergeCell ref="A47:A51"/>
    <mergeCell ref="B47:B51"/>
    <mergeCell ref="C47:C51"/>
    <mergeCell ref="D47:D51"/>
    <mergeCell ref="E47:E51"/>
    <mergeCell ref="F47:F51"/>
    <mergeCell ref="G38:G41"/>
    <mergeCell ref="O38:O41"/>
    <mergeCell ref="A42:A44"/>
    <mergeCell ref="B42:B44"/>
    <mergeCell ref="C42:C44"/>
    <mergeCell ref="D42:D44"/>
    <mergeCell ref="E42:E44"/>
    <mergeCell ref="F42:F44"/>
    <mergeCell ref="G42:G44"/>
    <mergeCell ref="O42:O44"/>
    <mergeCell ref="A38:A41"/>
    <mergeCell ref="B38:B41"/>
    <mergeCell ref="C38:C41"/>
    <mergeCell ref="D38:D41"/>
    <mergeCell ref="E38:E41"/>
    <mergeCell ref="F38:F41"/>
    <mergeCell ref="G11:G17"/>
    <mergeCell ref="O11:O17"/>
    <mergeCell ref="A23:A28"/>
    <mergeCell ref="B23:B28"/>
    <mergeCell ref="C23:C28"/>
    <mergeCell ref="D23:D28"/>
    <mergeCell ref="E23:E28"/>
    <mergeCell ref="F23:F28"/>
    <mergeCell ref="G23:G28"/>
    <mergeCell ref="O23:O28"/>
    <mergeCell ref="A11:A17"/>
    <mergeCell ref="B11:B17"/>
    <mergeCell ref="C11:C17"/>
    <mergeCell ref="D11:D17"/>
    <mergeCell ref="E11:E17"/>
    <mergeCell ref="F11:F17"/>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|&amp;K08-024 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opLeftCell="A13" zoomScale="95" zoomScaleNormal="95" workbookViewId="0">
      <selection activeCell="O19" sqref="O19"/>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81"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140</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126" customHeight="1" x14ac:dyDescent="0.25">
      <c r="A11" s="320" t="s">
        <v>386</v>
      </c>
      <c r="B11" s="355">
        <v>0.5</v>
      </c>
      <c r="C11" s="327" t="s">
        <v>387</v>
      </c>
      <c r="D11" s="356" t="s">
        <v>388</v>
      </c>
      <c r="E11" s="318">
        <v>1</v>
      </c>
      <c r="F11" s="315" t="s">
        <v>389</v>
      </c>
      <c r="G11" s="399" t="s">
        <v>36</v>
      </c>
      <c r="H11" s="37" t="s">
        <v>390</v>
      </c>
      <c r="I11" s="41">
        <v>0.33</v>
      </c>
      <c r="J11" s="52" t="s">
        <v>391</v>
      </c>
      <c r="K11" s="8">
        <v>1</v>
      </c>
      <c r="L11" s="109" t="s">
        <v>36</v>
      </c>
      <c r="M11" s="110" t="s">
        <v>36</v>
      </c>
      <c r="N11" s="111" t="s">
        <v>36</v>
      </c>
      <c r="O11" s="400">
        <f>[1]VMH!$K$14</f>
        <v>24351416</v>
      </c>
    </row>
    <row r="12" spans="1:15" ht="52.5" customHeight="1" x14ac:dyDescent="0.25">
      <c r="A12" s="320"/>
      <c r="B12" s="355"/>
      <c r="C12" s="327"/>
      <c r="D12" s="356"/>
      <c r="E12" s="318"/>
      <c r="F12" s="315"/>
      <c r="G12" s="335"/>
      <c r="H12" s="37" t="s">
        <v>392</v>
      </c>
      <c r="I12" s="41">
        <v>0.33</v>
      </c>
      <c r="J12" s="52" t="s">
        <v>388</v>
      </c>
      <c r="K12" s="8">
        <v>1</v>
      </c>
      <c r="L12" s="109" t="s">
        <v>36</v>
      </c>
      <c r="M12" s="110" t="s">
        <v>36</v>
      </c>
      <c r="N12" s="111" t="s">
        <v>36</v>
      </c>
      <c r="O12" s="401"/>
    </row>
    <row r="13" spans="1:15" ht="94.5" customHeight="1" x14ac:dyDescent="0.25">
      <c r="A13" s="320"/>
      <c r="B13" s="355"/>
      <c r="C13" s="327"/>
      <c r="D13" s="356"/>
      <c r="E13" s="318"/>
      <c r="F13" s="315"/>
      <c r="G13" s="335"/>
      <c r="H13" s="37" t="s">
        <v>393</v>
      </c>
      <c r="I13" s="41">
        <v>0.33</v>
      </c>
      <c r="J13" s="52" t="s">
        <v>394</v>
      </c>
      <c r="K13" s="8">
        <v>1</v>
      </c>
      <c r="L13" s="109" t="s">
        <v>36</v>
      </c>
      <c r="M13" s="110" t="s">
        <v>36</v>
      </c>
      <c r="N13" s="111" t="s">
        <v>36</v>
      </c>
      <c r="O13" s="401"/>
    </row>
    <row r="14" spans="1:15" ht="78.75" customHeight="1" x14ac:dyDescent="0.25">
      <c r="A14" s="320" t="s">
        <v>395</v>
      </c>
      <c r="B14" s="355">
        <v>0.1</v>
      </c>
      <c r="C14" s="315" t="s">
        <v>396</v>
      </c>
      <c r="D14" s="317" t="s">
        <v>397</v>
      </c>
      <c r="E14" s="318">
        <v>2</v>
      </c>
      <c r="F14" s="315" t="s">
        <v>398</v>
      </c>
      <c r="G14" s="399" t="s">
        <v>36</v>
      </c>
      <c r="H14" s="56" t="s">
        <v>399</v>
      </c>
      <c r="I14" s="43">
        <v>0.33</v>
      </c>
      <c r="J14" s="56" t="s">
        <v>400</v>
      </c>
      <c r="K14" s="8">
        <v>1</v>
      </c>
      <c r="L14" s="109" t="s">
        <v>36</v>
      </c>
      <c r="M14" s="110" t="s">
        <v>36</v>
      </c>
      <c r="N14" s="111" t="s">
        <v>36</v>
      </c>
      <c r="O14" s="402">
        <f>[1]VMH!$K$43</f>
        <v>3753422</v>
      </c>
    </row>
    <row r="15" spans="1:15" ht="63" customHeight="1" x14ac:dyDescent="0.25">
      <c r="A15" s="320"/>
      <c r="B15" s="355"/>
      <c r="C15" s="315"/>
      <c r="D15" s="317"/>
      <c r="E15" s="318"/>
      <c r="F15" s="315"/>
      <c r="G15" s="335"/>
      <c r="H15" s="56" t="s">
        <v>401</v>
      </c>
      <c r="I15" s="43">
        <v>0.33</v>
      </c>
      <c r="J15" s="56" t="s">
        <v>62</v>
      </c>
      <c r="K15" s="112">
        <v>0.25</v>
      </c>
      <c r="L15" s="112">
        <v>0.25</v>
      </c>
      <c r="M15" s="112">
        <v>0.25</v>
      </c>
      <c r="N15" s="112">
        <v>0.25</v>
      </c>
      <c r="O15" s="402"/>
    </row>
    <row r="16" spans="1:15" ht="47.25" customHeight="1" x14ac:dyDescent="0.25">
      <c r="A16" s="320"/>
      <c r="B16" s="355"/>
      <c r="C16" s="315"/>
      <c r="D16" s="317"/>
      <c r="E16" s="318"/>
      <c r="F16" s="315"/>
      <c r="G16" s="335"/>
      <c r="H16" s="56" t="s">
        <v>402</v>
      </c>
      <c r="I16" s="43">
        <v>0.33</v>
      </c>
      <c r="J16" s="56" t="s">
        <v>63</v>
      </c>
      <c r="K16" s="8">
        <v>1</v>
      </c>
      <c r="L16" s="53">
        <v>1</v>
      </c>
      <c r="M16" s="113" t="s">
        <v>403</v>
      </c>
      <c r="N16" s="113" t="s">
        <v>403</v>
      </c>
      <c r="O16" s="402"/>
    </row>
    <row r="17" spans="1:15" ht="15.75" customHeight="1" x14ac:dyDescent="0.25">
      <c r="A17" s="370"/>
      <c r="B17" s="371">
        <f>SUM(B11:B16)</f>
        <v>0.6</v>
      </c>
      <c r="C17" s="372"/>
      <c r="D17" s="372"/>
      <c r="E17" s="372"/>
      <c r="F17" s="372"/>
      <c r="G17" s="372"/>
      <c r="H17" s="372"/>
      <c r="I17" s="371">
        <f>SUM(I11:I16)/7</f>
        <v>0.28285714285714286</v>
      </c>
      <c r="J17" s="296" t="s">
        <v>22</v>
      </c>
      <c r="K17" s="297"/>
      <c r="L17" s="297"/>
      <c r="M17" s="297"/>
      <c r="N17" s="298"/>
      <c r="O17" s="9">
        <f>O19-O18</f>
        <v>28104838</v>
      </c>
    </row>
    <row r="18" spans="1:15" ht="15.75" customHeight="1" x14ac:dyDescent="0.25">
      <c r="A18" s="370"/>
      <c r="B18" s="372"/>
      <c r="C18" s="372"/>
      <c r="D18" s="372"/>
      <c r="E18" s="372"/>
      <c r="F18" s="372"/>
      <c r="G18" s="372"/>
      <c r="H18" s="372"/>
      <c r="I18" s="372"/>
      <c r="J18" s="296" t="s">
        <v>23</v>
      </c>
      <c r="K18" s="297"/>
      <c r="L18" s="297"/>
      <c r="M18" s="297"/>
      <c r="N18" s="298"/>
      <c r="O18" s="9">
        <f>[1]VMH!$L$44</f>
        <v>0</v>
      </c>
    </row>
    <row r="19" spans="1:15" x14ac:dyDescent="0.25">
      <c r="A19" s="299" t="s">
        <v>24</v>
      </c>
      <c r="B19" s="300"/>
      <c r="C19" s="300"/>
      <c r="D19" s="300"/>
      <c r="E19" s="300"/>
      <c r="F19" s="300"/>
      <c r="G19" s="300"/>
      <c r="H19" s="300"/>
      <c r="I19" s="300"/>
      <c r="J19" s="300"/>
      <c r="K19" s="300"/>
      <c r="L19" s="300"/>
      <c r="M19" s="300"/>
      <c r="N19" s="301"/>
      <c r="O19" s="10">
        <f>[1]VMH!$K$44</f>
        <v>28104838</v>
      </c>
    </row>
    <row r="20" spans="1:15" x14ac:dyDescent="0.25">
      <c r="A20" s="11"/>
      <c r="B20" s="45"/>
      <c r="C20" s="11"/>
      <c r="D20" s="11"/>
      <c r="E20" s="45"/>
      <c r="F20" s="45"/>
      <c r="G20" s="45"/>
      <c r="H20" s="11"/>
      <c r="I20" s="45"/>
      <c r="J20" s="45"/>
      <c r="K20" s="304" t="s">
        <v>15</v>
      </c>
      <c r="L20" s="304"/>
      <c r="M20" s="304"/>
      <c r="N20" s="304"/>
      <c r="O20" s="74">
        <v>52</v>
      </c>
    </row>
    <row r="22" spans="1:15" ht="15.75" customHeight="1" x14ac:dyDescent="0.25">
      <c r="K22" s="288" t="s">
        <v>16</v>
      </c>
      <c r="L22" s="288"/>
      <c r="M22" s="288"/>
      <c r="N22" s="288"/>
      <c r="O22" s="288"/>
    </row>
    <row r="23" spans="1:15" ht="15" x14ac:dyDescent="0.25">
      <c r="K23" s="289"/>
      <c r="L23" s="289"/>
      <c r="M23" s="289"/>
      <c r="N23" s="289"/>
      <c r="O23" s="289"/>
    </row>
    <row r="24" spans="1:15" ht="15" x14ac:dyDescent="0.25">
      <c r="J24" s="66"/>
      <c r="K24" s="289"/>
      <c r="L24" s="289"/>
      <c r="M24" s="289"/>
      <c r="N24" s="289"/>
      <c r="O24" s="289"/>
    </row>
    <row r="25" spans="1:15" ht="15" x14ac:dyDescent="0.25">
      <c r="J25" s="66"/>
      <c r="K25" s="289"/>
      <c r="L25" s="289"/>
      <c r="M25" s="289"/>
      <c r="N25" s="289"/>
      <c r="O25" s="289"/>
    </row>
    <row r="26" spans="1:15" ht="15" x14ac:dyDescent="0.25">
      <c r="J26" s="66"/>
      <c r="K26" s="289"/>
      <c r="L26" s="289"/>
      <c r="M26" s="289"/>
      <c r="N26" s="289"/>
      <c r="O26" s="289"/>
    </row>
    <row r="27" spans="1:15" ht="15" x14ac:dyDescent="0.25">
      <c r="J27" s="66"/>
      <c r="K27" s="289"/>
      <c r="L27" s="289"/>
      <c r="M27" s="289"/>
      <c r="N27" s="289"/>
      <c r="O27" s="289"/>
    </row>
    <row r="28" spans="1:15" ht="15" x14ac:dyDescent="0.25">
      <c r="A28" s="303"/>
      <c r="B28" s="303"/>
      <c r="C28" s="303"/>
      <c r="D28" s="303"/>
      <c r="E28" s="66"/>
      <c r="F28" s="39"/>
      <c r="G28" s="39"/>
      <c r="H28" s="39"/>
      <c r="I28" s="39"/>
      <c r="J28" s="97"/>
      <c r="K28" s="290"/>
      <c r="L28" s="290"/>
      <c r="M28" s="290"/>
      <c r="N28" s="290"/>
      <c r="O28" s="290"/>
    </row>
    <row r="29" spans="1:15" ht="15.75" customHeight="1" x14ac:dyDescent="0.25">
      <c r="A29" s="285" t="s">
        <v>404</v>
      </c>
      <c r="B29" s="285"/>
      <c r="C29" s="285"/>
      <c r="D29" s="285"/>
      <c r="E29" s="66"/>
      <c r="F29" s="285" t="s">
        <v>405</v>
      </c>
      <c r="G29" s="285"/>
      <c r="H29" s="285"/>
      <c r="I29" s="285"/>
      <c r="J29" s="97"/>
      <c r="K29" s="291" t="s">
        <v>17</v>
      </c>
      <c r="L29" s="291"/>
      <c r="M29" s="291"/>
      <c r="N29" s="291"/>
      <c r="O29" s="291"/>
    </row>
    <row r="30" spans="1:15" ht="15.75" customHeight="1" x14ac:dyDescent="0.25">
      <c r="A30" s="286" t="s">
        <v>406</v>
      </c>
      <c r="B30" s="286"/>
      <c r="C30" s="286"/>
      <c r="D30" s="286"/>
      <c r="E30" s="66"/>
      <c r="F30" s="286" t="s">
        <v>407</v>
      </c>
      <c r="G30" s="286"/>
      <c r="H30" s="286"/>
      <c r="I30" s="286"/>
      <c r="J30" s="97"/>
      <c r="K30" s="292" t="s">
        <v>18</v>
      </c>
      <c r="L30" s="292"/>
      <c r="M30" s="292"/>
      <c r="N30" s="292"/>
      <c r="O30" s="292"/>
    </row>
    <row r="31" spans="1:15" ht="15" x14ac:dyDescent="0.2">
      <c r="A31" s="15"/>
      <c r="B31" s="16"/>
      <c r="C31" s="15"/>
      <c r="D31" s="15"/>
      <c r="E31" s="16"/>
      <c r="F31" s="286"/>
      <c r="G31" s="286"/>
      <c r="H31" s="286"/>
      <c r="I31" s="286"/>
      <c r="J31" s="119"/>
      <c r="K31" s="289"/>
      <c r="L31" s="289"/>
      <c r="M31" s="289"/>
      <c r="N31" s="289"/>
      <c r="O31" s="289"/>
    </row>
    <row r="32" spans="1:15" ht="15" x14ac:dyDescent="0.2">
      <c r="A32" s="15"/>
      <c r="B32" s="16"/>
      <c r="C32" s="15"/>
      <c r="D32" s="15"/>
      <c r="E32" s="16"/>
      <c r="F32" s="15"/>
      <c r="G32" s="15"/>
      <c r="H32" s="17"/>
      <c r="I32" s="17"/>
      <c r="J32" s="119"/>
      <c r="K32" s="289"/>
      <c r="L32" s="289"/>
      <c r="M32" s="289"/>
      <c r="N32" s="289"/>
      <c r="O32" s="289"/>
    </row>
    <row r="33" spans="1:15" ht="15" x14ac:dyDescent="0.2">
      <c r="A33" s="15"/>
      <c r="B33" s="16"/>
      <c r="C33" s="15"/>
      <c r="D33" s="15"/>
      <c r="E33" s="16"/>
      <c r="F33" s="15"/>
      <c r="G33" s="15"/>
      <c r="H33" s="17"/>
      <c r="I33" s="17"/>
      <c r="J33" s="119"/>
      <c r="K33" s="289"/>
      <c r="L33" s="289"/>
      <c r="M33" s="289"/>
      <c r="N33" s="289"/>
      <c r="O33" s="289"/>
    </row>
    <row r="34" spans="1:15" ht="15" x14ac:dyDescent="0.2">
      <c r="A34" s="15"/>
      <c r="B34" s="16"/>
      <c r="C34" s="15"/>
      <c r="D34" s="15"/>
      <c r="E34" s="16"/>
      <c r="F34" s="15"/>
      <c r="G34" s="15"/>
      <c r="H34" s="17"/>
      <c r="I34" s="17"/>
      <c r="J34" s="119"/>
      <c r="K34" s="289"/>
      <c r="L34" s="289"/>
      <c r="M34" s="289"/>
      <c r="N34" s="289"/>
      <c r="O34" s="289"/>
    </row>
    <row r="35" spans="1:15" ht="15" x14ac:dyDescent="0.2">
      <c r="A35" s="15"/>
      <c r="B35" s="16"/>
      <c r="C35" s="15"/>
      <c r="D35" s="15"/>
      <c r="E35" s="16"/>
      <c r="F35" s="15"/>
      <c r="G35" s="15"/>
      <c r="H35" s="17"/>
      <c r="I35" s="17"/>
      <c r="J35" s="78"/>
      <c r="K35" s="289"/>
      <c r="L35" s="289"/>
      <c r="M35" s="289"/>
      <c r="N35" s="289"/>
      <c r="O35" s="289"/>
    </row>
    <row r="36" spans="1:15" ht="15" x14ac:dyDescent="0.2">
      <c r="A36" s="302"/>
      <c r="B36" s="302"/>
      <c r="C36" s="302"/>
      <c r="D36" s="302"/>
      <c r="E36" s="19"/>
      <c r="F36" s="286"/>
      <c r="G36" s="286"/>
      <c r="H36" s="286"/>
      <c r="I36" s="286"/>
      <c r="J36" s="286"/>
      <c r="K36" s="290"/>
      <c r="L36" s="290"/>
      <c r="M36" s="290"/>
      <c r="N36" s="290"/>
      <c r="O36" s="290"/>
    </row>
    <row r="37" spans="1:15" ht="15.75" customHeight="1" x14ac:dyDescent="0.2">
      <c r="A37" s="286"/>
      <c r="B37" s="286"/>
      <c r="C37" s="286"/>
      <c r="D37" s="286"/>
      <c r="E37" s="19"/>
      <c r="F37" s="286"/>
      <c r="G37" s="286"/>
      <c r="H37" s="286"/>
      <c r="I37" s="286"/>
      <c r="J37" s="286"/>
      <c r="K37" s="291" t="s">
        <v>19</v>
      </c>
      <c r="L37" s="291"/>
      <c r="M37" s="291"/>
      <c r="N37" s="291"/>
      <c r="O37" s="291"/>
    </row>
    <row r="38" spans="1:15" ht="15.75" customHeight="1" x14ac:dyDescent="0.2">
      <c r="A38" s="286"/>
      <c r="B38" s="286"/>
      <c r="C38" s="286"/>
      <c r="D38" s="286"/>
      <c r="E38" s="19"/>
      <c r="F38" s="286"/>
      <c r="G38" s="286"/>
      <c r="H38" s="286"/>
      <c r="I38" s="286"/>
      <c r="J38" s="286"/>
      <c r="K38" s="292" t="s">
        <v>20</v>
      </c>
      <c r="L38" s="292"/>
      <c r="M38" s="292"/>
      <c r="N38" s="292"/>
      <c r="O38" s="292"/>
    </row>
  </sheetData>
  <sheetProtection selectLockedCells="1"/>
  <mergeCells count="64">
    <mergeCell ref="A37:D37"/>
    <mergeCell ref="F37:J37"/>
    <mergeCell ref="K37:O37"/>
    <mergeCell ref="A38:D38"/>
    <mergeCell ref="F38:J38"/>
    <mergeCell ref="K38:O38"/>
    <mergeCell ref="A30:D30"/>
    <mergeCell ref="F30:I31"/>
    <mergeCell ref="K30:O30"/>
    <mergeCell ref="K31:O36"/>
    <mergeCell ref="A36:D36"/>
    <mergeCell ref="F36:J36"/>
    <mergeCell ref="A29:D29"/>
    <mergeCell ref="F29:I29"/>
    <mergeCell ref="K29:O29"/>
    <mergeCell ref="A17:A18"/>
    <mergeCell ref="B17:B18"/>
    <mergeCell ref="C17:H18"/>
    <mergeCell ref="I17:I18"/>
    <mergeCell ref="J17:N17"/>
    <mergeCell ref="J18:N18"/>
    <mergeCell ref="A19:N19"/>
    <mergeCell ref="K20:N20"/>
    <mergeCell ref="K22:O22"/>
    <mergeCell ref="K23:O28"/>
    <mergeCell ref="A28:D28"/>
    <mergeCell ref="G11:G13"/>
    <mergeCell ref="O11:O13"/>
    <mergeCell ref="A14:A16"/>
    <mergeCell ref="B14:B16"/>
    <mergeCell ref="C14:C16"/>
    <mergeCell ref="D14:D16"/>
    <mergeCell ref="E14:E16"/>
    <mergeCell ref="F14:F16"/>
    <mergeCell ref="G14:G16"/>
    <mergeCell ref="O14:O16"/>
    <mergeCell ref="A11:A13"/>
    <mergeCell ref="B11:B13"/>
    <mergeCell ref="C11:C13"/>
    <mergeCell ref="D11:D13"/>
    <mergeCell ref="E11:E13"/>
    <mergeCell ref="F11:F13"/>
    <mergeCell ref="A6:O6"/>
    <mergeCell ref="G9:G10"/>
    <mergeCell ref="H9:H10"/>
    <mergeCell ref="I9:I10"/>
    <mergeCell ref="J9:J10"/>
    <mergeCell ref="K9:N9"/>
    <mergeCell ref="O9:O10"/>
    <mergeCell ref="A7:O7"/>
    <mergeCell ref="A8:B8"/>
    <mergeCell ref="A1:O1"/>
    <mergeCell ref="A2:O2"/>
    <mergeCell ref="A3:O3"/>
    <mergeCell ref="A4:O4"/>
    <mergeCell ref="A5:O5"/>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 &amp;K01+000 | &amp;K08-024 4</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topLeftCell="A72" zoomScale="95" zoomScaleNormal="95" zoomScalePageLayoutView="85" workbookViewId="0">
      <selection activeCell="O77" sqref="O77"/>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108"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140</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63.75" customHeight="1" x14ac:dyDescent="0.25">
      <c r="A11" s="320" t="s">
        <v>408</v>
      </c>
      <c r="B11" s="355">
        <v>0.18</v>
      </c>
      <c r="C11" s="327" t="s">
        <v>409</v>
      </c>
      <c r="D11" s="356" t="s">
        <v>410</v>
      </c>
      <c r="E11" s="318">
        <v>2</v>
      </c>
      <c r="F11" s="320" t="s">
        <v>411</v>
      </c>
      <c r="G11" s="320" t="s">
        <v>412</v>
      </c>
      <c r="H11" s="56" t="s">
        <v>413</v>
      </c>
      <c r="I11" s="43">
        <v>0.11</v>
      </c>
      <c r="J11" s="52" t="s">
        <v>414</v>
      </c>
      <c r="K11" s="8" t="s">
        <v>36</v>
      </c>
      <c r="L11" s="62">
        <v>1</v>
      </c>
      <c r="M11" s="62">
        <v>1</v>
      </c>
      <c r="N11" s="8" t="s">
        <v>36</v>
      </c>
      <c r="O11" s="325">
        <f>[1]VMSEI!$K$56</f>
        <v>579860</v>
      </c>
    </row>
    <row r="12" spans="1:15" ht="125.25" customHeight="1" x14ac:dyDescent="0.25">
      <c r="A12" s="320"/>
      <c r="B12" s="355"/>
      <c r="C12" s="327"/>
      <c r="D12" s="356"/>
      <c r="E12" s="318"/>
      <c r="F12" s="320"/>
      <c r="G12" s="320"/>
      <c r="H12" s="56" t="s">
        <v>415</v>
      </c>
      <c r="I12" s="43">
        <v>0.34</v>
      </c>
      <c r="J12" s="52" t="s">
        <v>416</v>
      </c>
      <c r="K12" s="8" t="s">
        <v>36</v>
      </c>
      <c r="L12" s="62">
        <v>1</v>
      </c>
      <c r="M12" s="62">
        <v>1</v>
      </c>
      <c r="N12" s="8" t="s">
        <v>36</v>
      </c>
      <c r="O12" s="325"/>
    </row>
    <row r="13" spans="1:15" ht="78" customHeight="1" x14ac:dyDescent="0.25">
      <c r="A13" s="320"/>
      <c r="B13" s="355"/>
      <c r="C13" s="327"/>
      <c r="D13" s="356"/>
      <c r="E13" s="318"/>
      <c r="F13" s="320"/>
      <c r="G13" s="320"/>
      <c r="H13" s="56" t="s">
        <v>417</v>
      </c>
      <c r="I13" s="43">
        <v>0.11</v>
      </c>
      <c r="J13" s="52" t="s">
        <v>418</v>
      </c>
      <c r="K13" s="8" t="s">
        <v>36</v>
      </c>
      <c r="L13" s="62">
        <v>1</v>
      </c>
      <c r="M13" s="62">
        <v>1</v>
      </c>
      <c r="N13" s="8" t="s">
        <v>36</v>
      </c>
      <c r="O13" s="325"/>
    </row>
    <row r="14" spans="1:15" ht="78" customHeight="1" x14ac:dyDescent="0.25">
      <c r="A14" s="320"/>
      <c r="B14" s="355"/>
      <c r="C14" s="327"/>
      <c r="D14" s="356"/>
      <c r="E14" s="318"/>
      <c r="F14" s="320"/>
      <c r="G14" s="320"/>
      <c r="H14" s="56" t="s">
        <v>419</v>
      </c>
      <c r="I14" s="43">
        <v>0.11</v>
      </c>
      <c r="J14" s="52" t="s">
        <v>420</v>
      </c>
      <c r="K14" s="8" t="s">
        <v>36</v>
      </c>
      <c r="L14" s="53">
        <v>1</v>
      </c>
      <c r="M14" s="62">
        <v>1</v>
      </c>
      <c r="N14" s="8" t="s">
        <v>36</v>
      </c>
      <c r="O14" s="325"/>
    </row>
    <row r="15" spans="1:15" ht="64.5" customHeight="1" x14ac:dyDescent="0.25">
      <c r="A15" s="320"/>
      <c r="B15" s="355"/>
      <c r="C15" s="327"/>
      <c r="D15" s="356"/>
      <c r="E15" s="318"/>
      <c r="F15" s="320"/>
      <c r="G15" s="320"/>
      <c r="H15" s="56" t="s">
        <v>421</v>
      </c>
      <c r="I15" s="43">
        <v>0.17</v>
      </c>
      <c r="J15" s="52" t="s">
        <v>422</v>
      </c>
      <c r="K15" s="8" t="s">
        <v>36</v>
      </c>
      <c r="L15" s="8" t="s">
        <v>36</v>
      </c>
      <c r="M15" s="62">
        <v>1</v>
      </c>
      <c r="N15" s="8" t="s">
        <v>36</v>
      </c>
      <c r="O15" s="325"/>
    </row>
    <row r="16" spans="1:15" ht="96" customHeight="1" x14ac:dyDescent="0.25">
      <c r="A16" s="320"/>
      <c r="B16" s="355"/>
      <c r="C16" s="327"/>
      <c r="D16" s="356"/>
      <c r="E16" s="318"/>
      <c r="F16" s="320"/>
      <c r="G16" s="320"/>
      <c r="H16" s="56" t="s">
        <v>423</v>
      </c>
      <c r="I16" s="43">
        <v>0.16</v>
      </c>
      <c r="J16" s="52" t="s">
        <v>424</v>
      </c>
      <c r="K16" s="8" t="s">
        <v>36</v>
      </c>
      <c r="L16" s="8" t="s">
        <v>36</v>
      </c>
      <c r="M16" s="62">
        <v>2</v>
      </c>
      <c r="N16" s="8" t="s">
        <v>36</v>
      </c>
      <c r="O16" s="325"/>
    </row>
    <row r="17" spans="1:15" s="97" customFormat="1" ht="15.75" customHeight="1" x14ac:dyDescent="0.25">
      <c r="E17" s="66"/>
      <c r="O17" s="229"/>
    </row>
    <row r="18" spans="1:15" s="97" customFormat="1" ht="15.75" customHeight="1" x14ac:dyDescent="0.25">
      <c r="E18" s="66"/>
      <c r="O18" s="229"/>
    </row>
    <row r="19" spans="1:15" s="97" customFormat="1" ht="15.75" customHeight="1" x14ac:dyDescent="0.25">
      <c r="E19" s="66"/>
      <c r="O19" s="229"/>
    </row>
    <row r="20" spans="1:15" s="97" customFormat="1" ht="15.75" customHeight="1" x14ac:dyDescent="0.25">
      <c r="E20" s="66"/>
      <c r="O20" s="229"/>
    </row>
    <row r="21" spans="1:15" ht="98.25" customHeight="1" x14ac:dyDescent="0.25">
      <c r="A21" s="315" t="s">
        <v>425</v>
      </c>
      <c r="B21" s="316">
        <v>0.14000000000000001</v>
      </c>
      <c r="C21" s="315" t="s">
        <v>426</v>
      </c>
      <c r="D21" s="317" t="s">
        <v>427</v>
      </c>
      <c r="E21" s="318">
        <v>8</v>
      </c>
      <c r="F21" s="317" t="s">
        <v>428</v>
      </c>
      <c r="G21" s="317" t="s">
        <v>429</v>
      </c>
      <c r="H21" s="49" t="s">
        <v>430</v>
      </c>
      <c r="I21" s="59">
        <v>0.08</v>
      </c>
      <c r="J21" s="51" t="s">
        <v>431</v>
      </c>
      <c r="K21" s="8" t="s">
        <v>36</v>
      </c>
      <c r="L21" s="8" t="s">
        <v>36</v>
      </c>
      <c r="M21" s="8" t="s">
        <v>36</v>
      </c>
      <c r="N21" s="8">
        <v>1</v>
      </c>
      <c r="O21" s="402">
        <f>[1]VMSEI!$K$81</f>
        <v>965722</v>
      </c>
    </row>
    <row r="22" spans="1:15" ht="92.25" customHeight="1" x14ac:dyDescent="0.25">
      <c r="A22" s="315"/>
      <c r="B22" s="316"/>
      <c r="C22" s="315"/>
      <c r="D22" s="317"/>
      <c r="E22" s="318"/>
      <c r="F22" s="317"/>
      <c r="G22" s="317"/>
      <c r="H22" s="49" t="s">
        <v>432</v>
      </c>
      <c r="I22" s="59">
        <v>0.14000000000000001</v>
      </c>
      <c r="J22" s="51" t="s">
        <v>433</v>
      </c>
      <c r="K22" s="8">
        <v>1</v>
      </c>
      <c r="L22" s="8" t="s">
        <v>36</v>
      </c>
      <c r="M22" s="8" t="s">
        <v>36</v>
      </c>
      <c r="N22" s="8" t="s">
        <v>36</v>
      </c>
      <c r="O22" s="402"/>
    </row>
    <row r="23" spans="1:15" ht="64.5" customHeight="1" x14ac:dyDescent="0.25">
      <c r="A23" s="315"/>
      <c r="B23" s="316"/>
      <c r="C23" s="315"/>
      <c r="D23" s="317"/>
      <c r="E23" s="318"/>
      <c r="F23" s="317"/>
      <c r="G23" s="317"/>
      <c r="H23" s="49" t="s">
        <v>434</v>
      </c>
      <c r="I23" s="59">
        <v>0.28999999999999998</v>
      </c>
      <c r="J23" s="51" t="s">
        <v>435</v>
      </c>
      <c r="K23" s="8">
        <v>2</v>
      </c>
      <c r="L23" s="53">
        <v>3</v>
      </c>
      <c r="M23" s="53">
        <v>3</v>
      </c>
      <c r="N23" s="8" t="s">
        <v>36</v>
      </c>
      <c r="O23" s="402"/>
    </row>
    <row r="24" spans="1:15" ht="46.5" customHeight="1" x14ac:dyDescent="0.25">
      <c r="A24" s="315"/>
      <c r="B24" s="316"/>
      <c r="C24" s="315"/>
      <c r="D24" s="317"/>
      <c r="E24" s="318"/>
      <c r="F24" s="317"/>
      <c r="G24" s="317"/>
      <c r="H24" s="49" t="s">
        <v>436</v>
      </c>
      <c r="I24" s="59">
        <v>0.28000000000000003</v>
      </c>
      <c r="J24" s="51" t="s">
        <v>437</v>
      </c>
      <c r="K24" s="8">
        <v>2</v>
      </c>
      <c r="L24" s="53">
        <v>3</v>
      </c>
      <c r="M24" s="53">
        <v>3</v>
      </c>
      <c r="N24" s="8" t="s">
        <v>36</v>
      </c>
      <c r="O24" s="402"/>
    </row>
    <row r="25" spans="1:15" ht="82.5" customHeight="1" x14ac:dyDescent="0.25">
      <c r="A25" s="315"/>
      <c r="B25" s="316"/>
      <c r="C25" s="315"/>
      <c r="D25" s="317"/>
      <c r="E25" s="318"/>
      <c r="F25" s="317"/>
      <c r="G25" s="317"/>
      <c r="H25" s="49" t="s">
        <v>438</v>
      </c>
      <c r="I25" s="59">
        <v>0.21</v>
      </c>
      <c r="J25" s="51" t="s">
        <v>439</v>
      </c>
      <c r="K25" s="8" t="s">
        <v>36</v>
      </c>
      <c r="L25" s="8" t="s">
        <v>36</v>
      </c>
      <c r="M25" s="8">
        <v>1</v>
      </c>
      <c r="N25" s="8" t="s">
        <v>36</v>
      </c>
      <c r="O25" s="402"/>
    </row>
    <row r="26" spans="1:15" ht="70.5" customHeight="1" x14ac:dyDescent="0.25">
      <c r="A26" s="315" t="s">
        <v>440</v>
      </c>
      <c r="B26" s="316">
        <v>0.14000000000000001</v>
      </c>
      <c r="C26" s="315" t="s">
        <v>441</v>
      </c>
      <c r="D26" s="315" t="s">
        <v>442</v>
      </c>
      <c r="E26" s="387">
        <v>1</v>
      </c>
      <c r="F26" s="315" t="s">
        <v>443</v>
      </c>
      <c r="G26" s="315" t="s">
        <v>444</v>
      </c>
      <c r="H26" s="49" t="s">
        <v>445</v>
      </c>
      <c r="I26" s="59">
        <v>0.4</v>
      </c>
      <c r="J26" s="52" t="s">
        <v>446</v>
      </c>
      <c r="K26" s="62">
        <v>1</v>
      </c>
      <c r="L26" s="62">
        <v>1</v>
      </c>
      <c r="M26" s="8" t="s">
        <v>36</v>
      </c>
      <c r="N26" s="8" t="s">
        <v>36</v>
      </c>
      <c r="O26" s="293">
        <f>[1]VMSEI!$K$96</f>
        <v>149380.5</v>
      </c>
    </row>
    <row r="27" spans="1:15" ht="96.75" customHeight="1" x14ac:dyDescent="0.25">
      <c r="A27" s="315"/>
      <c r="B27" s="316"/>
      <c r="C27" s="315"/>
      <c r="D27" s="315"/>
      <c r="E27" s="387"/>
      <c r="F27" s="315"/>
      <c r="G27" s="315"/>
      <c r="H27" s="49" t="s">
        <v>447</v>
      </c>
      <c r="I27" s="59">
        <v>0.15</v>
      </c>
      <c r="J27" s="52" t="s">
        <v>448</v>
      </c>
      <c r="K27" s="8" t="s">
        <v>36</v>
      </c>
      <c r="L27" s="62">
        <v>1</v>
      </c>
      <c r="M27" s="62">
        <v>1</v>
      </c>
      <c r="N27" s="8" t="s">
        <v>36</v>
      </c>
      <c r="O27" s="293"/>
    </row>
    <row r="28" spans="1:15" s="68" customFormat="1" ht="15" x14ac:dyDescent="0.25">
      <c r="A28" s="24"/>
      <c r="B28" s="120"/>
      <c r="C28" s="97"/>
      <c r="D28" s="121"/>
      <c r="E28" s="116"/>
      <c r="F28" s="121"/>
      <c r="G28" s="121"/>
      <c r="H28" s="122"/>
      <c r="I28" s="123"/>
      <c r="J28" s="24"/>
      <c r="K28" s="124"/>
      <c r="L28" s="125"/>
      <c r="M28" s="125"/>
      <c r="N28" s="124"/>
      <c r="O28" s="231"/>
    </row>
    <row r="29" spans="1:15" s="68" customFormat="1" ht="15" x14ac:dyDescent="0.25">
      <c r="A29" s="24"/>
      <c r="B29" s="120"/>
      <c r="C29" s="97"/>
      <c r="D29" s="121"/>
      <c r="E29" s="116"/>
      <c r="F29" s="121"/>
      <c r="G29" s="121"/>
      <c r="H29" s="122"/>
      <c r="I29" s="123"/>
      <c r="J29" s="24"/>
      <c r="K29" s="124"/>
      <c r="L29" s="125"/>
      <c r="M29" s="125"/>
      <c r="N29" s="124"/>
      <c r="O29" s="231"/>
    </row>
    <row r="30" spans="1:15" ht="111" customHeight="1" x14ac:dyDescent="0.25">
      <c r="A30" s="305" t="s">
        <v>449</v>
      </c>
      <c r="B30" s="307" t="s">
        <v>36</v>
      </c>
      <c r="C30" s="305" t="s">
        <v>441</v>
      </c>
      <c r="D30" s="305" t="s">
        <v>442</v>
      </c>
      <c r="E30" s="403">
        <v>1</v>
      </c>
      <c r="F30" s="305" t="s">
        <v>443</v>
      </c>
      <c r="G30" s="305" t="s">
        <v>444</v>
      </c>
      <c r="H30" s="49" t="s">
        <v>450</v>
      </c>
      <c r="I30" s="59">
        <v>0.3</v>
      </c>
      <c r="J30" s="52" t="s">
        <v>451</v>
      </c>
      <c r="K30" s="8" t="s">
        <v>36</v>
      </c>
      <c r="L30" s="8" t="s">
        <v>36</v>
      </c>
      <c r="M30" s="62">
        <v>1</v>
      </c>
      <c r="N30" s="8" t="s">
        <v>36</v>
      </c>
      <c r="O30" s="405" t="s">
        <v>36</v>
      </c>
    </row>
    <row r="31" spans="1:15" ht="126" customHeight="1" x14ac:dyDescent="0.25">
      <c r="A31" s="332"/>
      <c r="B31" s="360"/>
      <c r="C31" s="332"/>
      <c r="D31" s="332"/>
      <c r="E31" s="404"/>
      <c r="F31" s="332"/>
      <c r="G31" s="332"/>
      <c r="H31" s="49" t="s">
        <v>452</v>
      </c>
      <c r="I31" s="59">
        <v>0.15</v>
      </c>
      <c r="J31" s="52" t="s">
        <v>453</v>
      </c>
      <c r="K31" s="8" t="s">
        <v>36</v>
      </c>
      <c r="L31" s="8" t="s">
        <v>36</v>
      </c>
      <c r="M31" s="62">
        <v>1</v>
      </c>
      <c r="N31" s="8" t="s">
        <v>36</v>
      </c>
      <c r="O31" s="406"/>
    </row>
    <row r="32" spans="1:15" ht="47.25" customHeight="1" x14ac:dyDescent="0.25">
      <c r="A32" s="320" t="s">
        <v>454</v>
      </c>
      <c r="B32" s="355">
        <v>0.14000000000000001</v>
      </c>
      <c r="C32" s="327" t="s">
        <v>455</v>
      </c>
      <c r="D32" s="356" t="s">
        <v>456</v>
      </c>
      <c r="E32" s="318">
        <v>1</v>
      </c>
      <c r="F32" s="320" t="s">
        <v>411</v>
      </c>
      <c r="G32" s="320" t="s">
        <v>457</v>
      </c>
      <c r="H32" s="37" t="s">
        <v>458</v>
      </c>
      <c r="I32" s="41">
        <v>0.25</v>
      </c>
      <c r="J32" s="52" t="s">
        <v>459</v>
      </c>
      <c r="K32" s="8" t="s">
        <v>36</v>
      </c>
      <c r="L32" s="62">
        <v>1</v>
      </c>
      <c r="M32" s="62">
        <v>1</v>
      </c>
      <c r="N32" s="8" t="s">
        <v>36</v>
      </c>
      <c r="O32" s="325">
        <f>[1]VMSEI!$K$120</f>
        <v>489250</v>
      </c>
    </row>
    <row r="33" spans="1:15" ht="93" customHeight="1" x14ac:dyDescent="0.25">
      <c r="A33" s="320"/>
      <c r="B33" s="355"/>
      <c r="C33" s="327"/>
      <c r="D33" s="356"/>
      <c r="E33" s="318"/>
      <c r="F33" s="320"/>
      <c r="G33" s="320"/>
      <c r="H33" s="37" t="s">
        <v>460</v>
      </c>
      <c r="I33" s="41">
        <v>0.13</v>
      </c>
      <c r="J33" s="52" t="s">
        <v>461</v>
      </c>
      <c r="K33" s="8">
        <v>1</v>
      </c>
      <c r="L33" s="8" t="s">
        <v>36</v>
      </c>
      <c r="M33" s="8" t="s">
        <v>36</v>
      </c>
      <c r="N33" s="8" t="s">
        <v>36</v>
      </c>
      <c r="O33" s="325"/>
    </row>
    <row r="34" spans="1:15" ht="90" x14ac:dyDescent="0.25">
      <c r="A34" s="320"/>
      <c r="B34" s="355"/>
      <c r="C34" s="327"/>
      <c r="D34" s="356"/>
      <c r="E34" s="318"/>
      <c r="F34" s="320"/>
      <c r="G34" s="320"/>
      <c r="H34" s="37" t="s">
        <v>462</v>
      </c>
      <c r="I34" s="41">
        <v>0.12</v>
      </c>
      <c r="J34" s="52" t="s">
        <v>463</v>
      </c>
      <c r="K34" s="8" t="s">
        <v>36</v>
      </c>
      <c r="L34" s="62">
        <v>2</v>
      </c>
      <c r="M34" s="62">
        <v>2</v>
      </c>
      <c r="N34" s="8" t="s">
        <v>36</v>
      </c>
      <c r="O34" s="325"/>
    </row>
    <row r="35" spans="1:15" ht="93.75" customHeight="1" x14ac:dyDescent="0.25">
      <c r="A35" s="320"/>
      <c r="B35" s="355"/>
      <c r="C35" s="327"/>
      <c r="D35" s="356"/>
      <c r="E35" s="318"/>
      <c r="F35" s="320"/>
      <c r="G35" s="320"/>
      <c r="H35" s="56" t="s">
        <v>464</v>
      </c>
      <c r="I35" s="43">
        <v>0.5</v>
      </c>
      <c r="J35" s="52" t="s">
        <v>465</v>
      </c>
      <c r="K35" s="8" t="s">
        <v>36</v>
      </c>
      <c r="L35" s="8" t="s">
        <v>36</v>
      </c>
      <c r="M35" s="62">
        <v>1</v>
      </c>
      <c r="N35" s="8" t="s">
        <v>36</v>
      </c>
      <c r="O35" s="325"/>
    </row>
    <row r="36" spans="1:15" x14ac:dyDescent="0.25">
      <c r="O36" s="232"/>
    </row>
    <row r="37" spans="1:15" ht="108" customHeight="1" x14ac:dyDescent="0.25">
      <c r="A37" s="305" t="s">
        <v>466</v>
      </c>
      <c r="B37" s="307">
        <v>0.14000000000000001</v>
      </c>
      <c r="C37" s="305" t="s">
        <v>467</v>
      </c>
      <c r="D37" s="305" t="s">
        <v>468</v>
      </c>
      <c r="E37" s="403">
        <v>1</v>
      </c>
      <c r="F37" s="305" t="s">
        <v>469</v>
      </c>
      <c r="G37" s="305" t="s">
        <v>470</v>
      </c>
      <c r="H37" s="49" t="s">
        <v>471</v>
      </c>
      <c r="I37" s="59">
        <v>0.03</v>
      </c>
      <c r="J37" s="51" t="s">
        <v>472</v>
      </c>
      <c r="K37" s="8">
        <v>1</v>
      </c>
      <c r="L37" s="8">
        <v>1</v>
      </c>
      <c r="M37" s="8" t="s">
        <v>36</v>
      </c>
      <c r="N37" s="8" t="s">
        <v>36</v>
      </c>
      <c r="O37" s="293" t="s">
        <v>1771</v>
      </c>
    </row>
    <row r="38" spans="1:15" ht="105" customHeight="1" x14ac:dyDescent="0.25">
      <c r="A38" s="306"/>
      <c r="B38" s="308"/>
      <c r="C38" s="306"/>
      <c r="D38" s="306"/>
      <c r="E38" s="407"/>
      <c r="F38" s="306"/>
      <c r="G38" s="306"/>
      <c r="H38" s="49" t="s">
        <v>473</v>
      </c>
      <c r="I38" s="59">
        <v>0.02</v>
      </c>
      <c r="J38" s="51" t="s">
        <v>474</v>
      </c>
      <c r="K38" s="8">
        <v>1</v>
      </c>
      <c r="L38" s="8">
        <v>1</v>
      </c>
      <c r="M38" s="8" t="s">
        <v>36</v>
      </c>
      <c r="N38" s="8" t="s">
        <v>36</v>
      </c>
      <c r="O38" s="293"/>
    </row>
    <row r="39" spans="1:15" ht="109.5" customHeight="1" x14ac:dyDescent="0.25">
      <c r="A39" s="306"/>
      <c r="B39" s="308"/>
      <c r="C39" s="306"/>
      <c r="D39" s="306"/>
      <c r="E39" s="407"/>
      <c r="F39" s="306"/>
      <c r="G39" s="306"/>
      <c r="H39" s="49" t="s">
        <v>475</v>
      </c>
      <c r="I39" s="59">
        <v>0.15</v>
      </c>
      <c r="J39" s="51" t="s">
        <v>476</v>
      </c>
      <c r="K39" s="8">
        <v>1</v>
      </c>
      <c r="L39" s="8" t="s">
        <v>36</v>
      </c>
      <c r="M39" s="8" t="s">
        <v>36</v>
      </c>
      <c r="N39" s="8" t="s">
        <v>36</v>
      </c>
      <c r="O39" s="293" t="s">
        <v>36</v>
      </c>
    </row>
    <row r="40" spans="1:15" ht="93" customHeight="1" x14ac:dyDescent="0.25">
      <c r="A40" s="306"/>
      <c r="B40" s="308"/>
      <c r="C40" s="306"/>
      <c r="D40" s="306"/>
      <c r="E40" s="407"/>
      <c r="F40" s="306"/>
      <c r="G40" s="306"/>
      <c r="H40" s="49" t="s">
        <v>477</v>
      </c>
      <c r="I40" s="59">
        <v>0.15</v>
      </c>
      <c r="J40" s="51" t="s">
        <v>474</v>
      </c>
      <c r="K40" s="8" t="s">
        <v>36</v>
      </c>
      <c r="L40" s="8">
        <v>1</v>
      </c>
      <c r="M40" s="8" t="s">
        <v>36</v>
      </c>
      <c r="N40" s="8" t="s">
        <v>36</v>
      </c>
      <c r="O40" s="293"/>
    </row>
    <row r="41" spans="1:15" ht="127.5" customHeight="1" x14ac:dyDescent="0.25">
      <c r="A41" s="332"/>
      <c r="B41" s="360"/>
      <c r="C41" s="332"/>
      <c r="D41" s="332"/>
      <c r="E41" s="404"/>
      <c r="F41" s="332"/>
      <c r="G41" s="332"/>
      <c r="H41" s="49" t="s">
        <v>478</v>
      </c>
      <c r="I41" s="59">
        <v>0.05</v>
      </c>
      <c r="J41" s="51" t="s">
        <v>476</v>
      </c>
      <c r="K41" s="8" t="s">
        <v>36</v>
      </c>
      <c r="L41" s="8">
        <v>1</v>
      </c>
      <c r="M41" s="8" t="s">
        <v>36</v>
      </c>
      <c r="N41" s="8" t="s">
        <v>36</v>
      </c>
      <c r="O41" s="293"/>
    </row>
    <row r="42" spans="1:15" s="68" customFormat="1" ht="15" x14ac:dyDescent="0.25">
      <c r="A42" s="114"/>
      <c r="B42" s="115"/>
      <c r="C42" s="114"/>
      <c r="D42" s="114"/>
      <c r="E42" s="71"/>
      <c r="F42" s="114"/>
      <c r="G42" s="114"/>
      <c r="H42" s="122"/>
      <c r="I42" s="123"/>
      <c r="J42" s="24"/>
      <c r="K42" s="124"/>
      <c r="L42" s="124"/>
      <c r="M42" s="116"/>
      <c r="N42" s="124"/>
      <c r="O42" s="233"/>
    </row>
    <row r="43" spans="1:15" s="68" customFormat="1" ht="15" x14ac:dyDescent="0.25">
      <c r="A43" s="114"/>
      <c r="B43" s="115"/>
      <c r="C43" s="114"/>
      <c r="D43" s="114"/>
      <c r="E43" s="71"/>
      <c r="F43" s="114"/>
      <c r="G43" s="114"/>
      <c r="H43" s="122"/>
      <c r="I43" s="123"/>
      <c r="J43" s="24"/>
      <c r="K43" s="124"/>
      <c r="L43" s="124"/>
      <c r="M43" s="116"/>
      <c r="N43" s="124"/>
      <c r="O43" s="233"/>
    </row>
    <row r="44" spans="1:15" ht="114.75" customHeight="1" x14ac:dyDescent="0.25">
      <c r="A44" s="315" t="s">
        <v>479</v>
      </c>
      <c r="B44" s="316" t="s">
        <v>36</v>
      </c>
      <c r="C44" s="305" t="s">
        <v>467</v>
      </c>
      <c r="D44" s="315" t="s">
        <v>468</v>
      </c>
      <c r="E44" s="387">
        <v>1</v>
      </c>
      <c r="F44" s="315" t="s">
        <v>469</v>
      </c>
      <c r="G44" s="315" t="s">
        <v>470</v>
      </c>
      <c r="H44" s="49" t="s">
        <v>480</v>
      </c>
      <c r="I44" s="59">
        <v>0.1</v>
      </c>
      <c r="J44" s="52" t="s">
        <v>481</v>
      </c>
      <c r="K44" s="8" t="s">
        <v>36</v>
      </c>
      <c r="L44" s="8" t="s">
        <v>36</v>
      </c>
      <c r="M44" s="53">
        <v>1</v>
      </c>
      <c r="N44" s="8" t="s">
        <v>36</v>
      </c>
      <c r="O44" s="408" t="s">
        <v>36</v>
      </c>
    </row>
    <row r="45" spans="1:15" ht="126" customHeight="1" x14ac:dyDescent="0.25">
      <c r="A45" s="315"/>
      <c r="B45" s="316"/>
      <c r="C45" s="306"/>
      <c r="D45" s="315"/>
      <c r="E45" s="387"/>
      <c r="F45" s="315"/>
      <c r="G45" s="315"/>
      <c r="H45" s="49" t="s">
        <v>482</v>
      </c>
      <c r="I45" s="59">
        <v>0.15</v>
      </c>
      <c r="J45" s="52" t="s">
        <v>483</v>
      </c>
      <c r="K45" s="8" t="s">
        <v>36</v>
      </c>
      <c r="L45" s="8" t="s">
        <v>36</v>
      </c>
      <c r="M45" s="53">
        <v>1</v>
      </c>
      <c r="N45" s="8" t="s">
        <v>36</v>
      </c>
      <c r="O45" s="408"/>
    </row>
    <row r="46" spans="1:15" ht="78" customHeight="1" x14ac:dyDescent="0.25">
      <c r="A46" s="315"/>
      <c r="B46" s="316"/>
      <c r="C46" s="306"/>
      <c r="D46" s="315"/>
      <c r="E46" s="387"/>
      <c r="F46" s="315"/>
      <c r="G46" s="315"/>
      <c r="H46" s="49" t="s">
        <v>484</v>
      </c>
      <c r="I46" s="59">
        <v>0.03</v>
      </c>
      <c r="J46" s="52" t="s">
        <v>485</v>
      </c>
      <c r="K46" s="8" t="s">
        <v>36</v>
      </c>
      <c r="L46" s="8">
        <v>1</v>
      </c>
      <c r="M46" s="8">
        <v>1</v>
      </c>
      <c r="N46" s="8" t="s">
        <v>36</v>
      </c>
      <c r="O46" s="408"/>
    </row>
    <row r="47" spans="1:15" ht="93" customHeight="1" x14ac:dyDescent="0.25">
      <c r="A47" s="315"/>
      <c r="B47" s="316"/>
      <c r="C47" s="306"/>
      <c r="D47" s="315"/>
      <c r="E47" s="387"/>
      <c r="F47" s="315"/>
      <c r="G47" s="315"/>
      <c r="H47" s="49" t="s">
        <v>486</v>
      </c>
      <c r="I47" s="59">
        <v>0.02</v>
      </c>
      <c r="J47" s="52" t="s">
        <v>487</v>
      </c>
      <c r="K47" s="8" t="s">
        <v>36</v>
      </c>
      <c r="L47" s="8">
        <v>1</v>
      </c>
      <c r="M47" s="8">
        <v>1</v>
      </c>
      <c r="N47" s="8" t="s">
        <v>36</v>
      </c>
      <c r="O47" s="408"/>
    </row>
    <row r="48" spans="1:15" ht="108.75" customHeight="1" x14ac:dyDescent="0.25">
      <c r="A48" s="315"/>
      <c r="B48" s="316"/>
      <c r="C48" s="332"/>
      <c r="D48" s="315"/>
      <c r="E48" s="387"/>
      <c r="F48" s="315"/>
      <c r="G48" s="315"/>
      <c r="H48" s="49" t="s">
        <v>488</v>
      </c>
      <c r="I48" s="59">
        <v>0.1</v>
      </c>
      <c r="J48" s="52" t="s">
        <v>489</v>
      </c>
      <c r="K48" s="8" t="s">
        <v>36</v>
      </c>
      <c r="L48" s="8">
        <v>1</v>
      </c>
      <c r="M48" s="8">
        <v>1</v>
      </c>
      <c r="N48" s="8" t="s">
        <v>36</v>
      </c>
      <c r="O48" s="408"/>
    </row>
    <row r="49" spans="1:15" s="24" customFormat="1" ht="15.75" customHeight="1" x14ac:dyDescent="0.25">
      <c r="E49" s="71"/>
      <c r="O49" s="223"/>
    </row>
    <row r="50" spans="1:15" s="24" customFormat="1" ht="15.75" customHeight="1" x14ac:dyDescent="0.25">
      <c r="E50" s="71"/>
      <c r="O50" s="223"/>
    </row>
    <row r="51" spans="1:15" s="24" customFormat="1" ht="15.75" customHeight="1" x14ac:dyDescent="0.25">
      <c r="E51" s="71"/>
      <c r="O51" s="223"/>
    </row>
    <row r="52" spans="1:15" ht="129.75" customHeight="1" x14ac:dyDescent="0.25">
      <c r="A52" s="320" t="s">
        <v>490</v>
      </c>
      <c r="B52" s="335" t="s">
        <v>36</v>
      </c>
      <c r="C52" s="320" t="s">
        <v>467</v>
      </c>
      <c r="D52" s="320" t="s">
        <v>468</v>
      </c>
      <c r="E52" s="335">
        <v>1</v>
      </c>
      <c r="F52" s="320" t="s">
        <v>469</v>
      </c>
      <c r="G52" s="320" t="s">
        <v>470</v>
      </c>
      <c r="H52" s="56" t="s">
        <v>491</v>
      </c>
      <c r="I52" s="43">
        <v>0.1</v>
      </c>
      <c r="J52" s="52" t="s">
        <v>492</v>
      </c>
      <c r="K52" s="8" t="s">
        <v>36</v>
      </c>
      <c r="L52" s="8" t="s">
        <v>36</v>
      </c>
      <c r="M52" s="8" t="s">
        <v>36</v>
      </c>
      <c r="N52" s="53">
        <v>1</v>
      </c>
      <c r="O52" s="409" t="s">
        <v>36</v>
      </c>
    </row>
    <row r="53" spans="1:15" ht="129.75" customHeight="1" x14ac:dyDescent="0.25">
      <c r="A53" s="320"/>
      <c r="B53" s="335"/>
      <c r="C53" s="320"/>
      <c r="D53" s="320"/>
      <c r="E53" s="335"/>
      <c r="F53" s="320"/>
      <c r="G53" s="320"/>
      <c r="H53" s="56" t="s">
        <v>493</v>
      </c>
      <c r="I53" s="43">
        <v>0.1</v>
      </c>
      <c r="J53" s="52" t="s">
        <v>494</v>
      </c>
      <c r="K53" s="8" t="s">
        <v>36</v>
      </c>
      <c r="L53" s="8" t="s">
        <v>36</v>
      </c>
      <c r="M53" s="8" t="s">
        <v>36</v>
      </c>
      <c r="N53" s="53">
        <v>1</v>
      </c>
      <c r="O53" s="409"/>
    </row>
    <row r="54" spans="1:15" ht="283.5" customHeight="1" x14ac:dyDescent="0.25">
      <c r="A54" s="52" t="s">
        <v>495</v>
      </c>
      <c r="B54" s="58">
        <v>0.12</v>
      </c>
      <c r="C54" s="51" t="s">
        <v>496</v>
      </c>
      <c r="D54" s="54" t="s">
        <v>497</v>
      </c>
      <c r="E54" s="126">
        <v>4</v>
      </c>
      <c r="F54" s="54" t="s">
        <v>498</v>
      </c>
      <c r="G54" s="54" t="s">
        <v>499</v>
      </c>
      <c r="H54" s="49" t="s">
        <v>500</v>
      </c>
      <c r="I54" s="59">
        <v>0.21</v>
      </c>
      <c r="J54" s="52" t="s">
        <v>501</v>
      </c>
      <c r="K54" s="33">
        <v>1</v>
      </c>
      <c r="L54" s="8" t="s">
        <v>36</v>
      </c>
      <c r="M54" s="8" t="s">
        <v>36</v>
      </c>
      <c r="N54" s="8" t="s">
        <v>36</v>
      </c>
      <c r="O54" s="226">
        <f>[1]VMSEI!$K$227</f>
        <v>116115</v>
      </c>
    </row>
    <row r="55" spans="1:15" s="24" customFormat="1" ht="15.75" customHeight="1" x14ac:dyDescent="0.25">
      <c r="O55" s="223"/>
    </row>
    <row r="56" spans="1:15" s="24" customFormat="1" ht="15.75" customHeight="1" x14ac:dyDescent="0.25">
      <c r="O56" s="223"/>
    </row>
    <row r="57" spans="1:15" ht="138.75" customHeight="1" x14ac:dyDescent="0.25">
      <c r="A57" s="315" t="s">
        <v>502</v>
      </c>
      <c r="B57" s="387" t="s">
        <v>36</v>
      </c>
      <c r="C57" s="315" t="s">
        <v>496</v>
      </c>
      <c r="D57" s="315" t="s">
        <v>497</v>
      </c>
      <c r="E57" s="387">
        <v>4</v>
      </c>
      <c r="F57" s="315" t="s">
        <v>498</v>
      </c>
      <c r="G57" s="315" t="s">
        <v>499</v>
      </c>
      <c r="H57" s="49" t="s">
        <v>503</v>
      </c>
      <c r="I57" s="59">
        <v>0.36</v>
      </c>
      <c r="J57" s="52" t="s">
        <v>472</v>
      </c>
      <c r="K57" s="8" t="s">
        <v>36</v>
      </c>
      <c r="L57" s="53">
        <v>1</v>
      </c>
      <c r="M57" s="53">
        <v>1</v>
      </c>
      <c r="N57" s="8" t="s">
        <v>36</v>
      </c>
      <c r="O57" s="408" t="s">
        <v>36</v>
      </c>
    </row>
    <row r="58" spans="1:15" ht="138.75" customHeight="1" x14ac:dyDescent="0.25">
      <c r="A58" s="315"/>
      <c r="B58" s="387"/>
      <c r="C58" s="315"/>
      <c r="D58" s="315"/>
      <c r="E58" s="387"/>
      <c r="F58" s="315"/>
      <c r="G58" s="315"/>
      <c r="H58" s="49" t="s">
        <v>504</v>
      </c>
      <c r="I58" s="59">
        <v>0.43</v>
      </c>
      <c r="J58" s="52" t="s">
        <v>505</v>
      </c>
      <c r="K58" s="8" t="s">
        <v>36</v>
      </c>
      <c r="L58" s="8" t="s">
        <v>36</v>
      </c>
      <c r="M58" s="53">
        <v>1</v>
      </c>
      <c r="N58" s="8" t="s">
        <v>36</v>
      </c>
      <c r="O58" s="408"/>
    </row>
    <row r="59" spans="1:15" s="24" customFormat="1" ht="54.75" customHeight="1" x14ac:dyDescent="0.25">
      <c r="A59" s="410" t="s">
        <v>506</v>
      </c>
      <c r="B59" s="413">
        <v>7.0000000000000007E-2</v>
      </c>
      <c r="C59" s="410" t="s">
        <v>507</v>
      </c>
      <c r="D59" s="410" t="s">
        <v>508</v>
      </c>
      <c r="E59" s="416">
        <v>1</v>
      </c>
      <c r="F59" s="410" t="s">
        <v>509</v>
      </c>
      <c r="G59" s="410" t="s">
        <v>510</v>
      </c>
      <c r="H59" s="127" t="s">
        <v>511</v>
      </c>
      <c r="I59" s="128">
        <v>0.14249999999999999</v>
      </c>
      <c r="J59" s="129" t="s">
        <v>512</v>
      </c>
      <c r="K59" s="130"/>
      <c r="L59" s="130">
        <v>1</v>
      </c>
      <c r="M59" s="131"/>
      <c r="N59" s="130"/>
      <c r="O59" s="419" t="s">
        <v>1772</v>
      </c>
    </row>
    <row r="60" spans="1:15" s="24" customFormat="1" ht="87.75" customHeight="1" x14ac:dyDescent="0.25">
      <c r="A60" s="411"/>
      <c r="B60" s="414"/>
      <c r="C60" s="411"/>
      <c r="D60" s="411"/>
      <c r="E60" s="417"/>
      <c r="F60" s="411"/>
      <c r="G60" s="411"/>
      <c r="H60" s="127" t="s">
        <v>513</v>
      </c>
      <c r="I60" s="128">
        <v>0.42899999999999999</v>
      </c>
      <c r="J60" s="129" t="s">
        <v>446</v>
      </c>
      <c r="K60" s="130"/>
      <c r="L60" s="130">
        <v>1</v>
      </c>
      <c r="M60" s="131">
        <v>1</v>
      </c>
      <c r="N60" s="130"/>
      <c r="O60" s="420"/>
    </row>
    <row r="61" spans="1:15" s="24" customFormat="1" ht="87.75" customHeight="1" x14ac:dyDescent="0.25">
      <c r="A61" s="411"/>
      <c r="B61" s="414"/>
      <c r="C61" s="411"/>
      <c r="D61" s="411"/>
      <c r="E61" s="417"/>
      <c r="F61" s="411"/>
      <c r="G61" s="411"/>
      <c r="H61" s="127" t="s">
        <v>514</v>
      </c>
      <c r="I61" s="128">
        <v>0.28599999999999998</v>
      </c>
      <c r="J61" s="129" t="s">
        <v>418</v>
      </c>
      <c r="K61" s="130"/>
      <c r="L61" s="130"/>
      <c r="M61" s="131">
        <v>1</v>
      </c>
      <c r="N61" s="130"/>
      <c r="O61" s="420"/>
    </row>
    <row r="62" spans="1:15" s="24" customFormat="1" ht="39.75" customHeight="1" x14ac:dyDescent="0.25">
      <c r="A62" s="412"/>
      <c r="B62" s="415"/>
      <c r="C62" s="412"/>
      <c r="D62" s="412"/>
      <c r="E62" s="418"/>
      <c r="F62" s="412"/>
      <c r="G62" s="412"/>
      <c r="H62" s="127" t="s">
        <v>515</v>
      </c>
      <c r="I62" s="128">
        <v>0.15</v>
      </c>
      <c r="J62" s="129" t="s">
        <v>516</v>
      </c>
      <c r="K62" s="130"/>
      <c r="L62" s="130"/>
      <c r="M62" s="131"/>
      <c r="N62" s="130">
        <v>1</v>
      </c>
      <c r="O62" s="421"/>
    </row>
    <row r="63" spans="1:15" s="24" customFormat="1" ht="15" x14ac:dyDescent="0.25">
      <c r="O63" s="223"/>
    </row>
    <row r="64" spans="1:15" s="24" customFormat="1" ht="15" x14ac:dyDescent="0.25">
      <c r="O64" s="223"/>
    </row>
    <row r="65" spans="1:15" s="24" customFormat="1" ht="81.75" customHeight="1" x14ac:dyDescent="0.25">
      <c r="A65" s="422" t="s">
        <v>517</v>
      </c>
      <c r="B65" s="427">
        <v>7.0000000000000007E-2</v>
      </c>
      <c r="C65" s="422" t="s">
        <v>518</v>
      </c>
      <c r="D65" s="422" t="s">
        <v>519</v>
      </c>
      <c r="E65" s="428">
        <v>1</v>
      </c>
      <c r="F65" s="422" t="s">
        <v>520</v>
      </c>
      <c r="G65" s="422" t="s">
        <v>521</v>
      </c>
      <c r="H65" s="127" t="s">
        <v>522</v>
      </c>
      <c r="I65" s="128">
        <v>0.14499999999999999</v>
      </c>
      <c r="J65" s="129" t="s">
        <v>523</v>
      </c>
      <c r="K65" s="130">
        <v>1</v>
      </c>
      <c r="L65" s="130"/>
      <c r="M65" s="131"/>
      <c r="N65" s="130"/>
      <c r="O65" s="423" t="s">
        <v>1773</v>
      </c>
    </row>
    <row r="66" spans="1:15" s="24" customFormat="1" ht="127.5" customHeight="1" x14ac:dyDescent="0.25">
      <c r="A66" s="422"/>
      <c r="B66" s="427"/>
      <c r="C66" s="422"/>
      <c r="D66" s="422"/>
      <c r="E66" s="428"/>
      <c r="F66" s="422"/>
      <c r="G66" s="422"/>
      <c r="H66" s="127" t="s">
        <v>524</v>
      </c>
      <c r="I66" s="128">
        <v>7.0000000000000007E-2</v>
      </c>
      <c r="J66" s="129" t="s">
        <v>525</v>
      </c>
      <c r="K66" s="130">
        <v>1</v>
      </c>
      <c r="L66" s="130"/>
      <c r="M66" s="131"/>
      <c r="N66" s="130"/>
      <c r="O66" s="423"/>
    </row>
    <row r="67" spans="1:15" s="24" customFormat="1" ht="96.75" customHeight="1" x14ac:dyDescent="0.25">
      <c r="A67" s="422"/>
      <c r="B67" s="427"/>
      <c r="C67" s="422"/>
      <c r="D67" s="422"/>
      <c r="E67" s="428"/>
      <c r="F67" s="422"/>
      <c r="G67" s="422"/>
      <c r="H67" s="127" t="s">
        <v>526</v>
      </c>
      <c r="I67" s="128">
        <v>0.36</v>
      </c>
      <c r="J67" s="129" t="s">
        <v>97</v>
      </c>
      <c r="K67" s="130"/>
      <c r="L67" s="130">
        <v>1</v>
      </c>
      <c r="M67" s="131">
        <v>1</v>
      </c>
      <c r="N67" s="130"/>
      <c r="O67" s="423"/>
    </row>
    <row r="68" spans="1:15" s="24" customFormat="1" ht="95.25" customHeight="1" x14ac:dyDescent="0.25">
      <c r="A68" s="422"/>
      <c r="B68" s="427"/>
      <c r="C68" s="422"/>
      <c r="D68" s="422"/>
      <c r="E68" s="428"/>
      <c r="F68" s="422"/>
      <c r="G68" s="422"/>
      <c r="H68" s="127" t="s">
        <v>527</v>
      </c>
      <c r="I68" s="128">
        <v>0.28000000000000003</v>
      </c>
      <c r="J68" s="129" t="s">
        <v>528</v>
      </c>
      <c r="K68" s="130"/>
      <c r="L68" s="130"/>
      <c r="M68" s="131">
        <v>1</v>
      </c>
      <c r="N68" s="130"/>
      <c r="O68" s="423"/>
    </row>
    <row r="69" spans="1:15" s="24" customFormat="1" ht="15" x14ac:dyDescent="0.25">
      <c r="O69" s="223"/>
    </row>
    <row r="70" spans="1:15" s="24" customFormat="1" ht="15" x14ac:dyDescent="0.25">
      <c r="O70" s="223"/>
    </row>
    <row r="71" spans="1:15" s="24" customFormat="1" ht="15" x14ac:dyDescent="0.25">
      <c r="O71" s="223"/>
    </row>
    <row r="72" spans="1:15" s="24" customFormat="1" ht="15" x14ac:dyDescent="0.25">
      <c r="O72" s="223"/>
    </row>
    <row r="73" spans="1:15" s="24" customFormat="1" ht="15" x14ac:dyDescent="0.25">
      <c r="O73" s="223"/>
    </row>
    <row r="74" spans="1:15" s="24" customFormat="1" ht="243" x14ac:dyDescent="0.25">
      <c r="A74" s="132" t="s">
        <v>529</v>
      </c>
      <c r="B74" s="133" t="s">
        <v>36</v>
      </c>
      <c r="C74" s="132" t="s">
        <v>530</v>
      </c>
      <c r="D74" s="129" t="s">
        <v>519</v>
      </c>
      <c r="E74" s="134">
        <v>1</v>
      </c>
      <c r="F74" s="129" t="s">
        <v>531</v>
      </c>
      <c r="G74" s="132" t="s">
        <v>521</v>
      </c>
      <c r="H74" s="127" t="s">
        <v>532</v>
      </c>
      <c r="I74" s="128">
        <v>0.14499999999999999</v>
      </c>
      <c r="J74" s="129" t="s">
        <v>533</v>
      </c>
      <c r="K74" s="130"/>
      <c r="L74" s="130"/>
      <c r="M74" s="131"/>
      <c r="N74" s="130">
        <v>1</v>
      </c>
      <c r="O74" s="230" t="s">
        <v>36</v>
      </c>
    </row>
    <row r="75" spans="1:15" ht="15.75" customHeight="1" x14ac:dyDescent="0.25">
      <c r="A75" s="370"/>
      <c r="B75" s="371">
        <f>SUM(B11:B74)</f>
        <v>1.0000000000000002</v>
      </c>
      <c r="C75" s="372"/>
      <c r="D75" s="372"/>
      <c r="E75" s="372"/>
      <c r="F75" s="372"/>
      <c r="G75" s="372"/>
      <c r="H75" s="372"/>
      <c r="I75" s="371">
        <f>SUM(I11:I74)/8</f>
        <v>1.0009375</v>
      </c>
      <c r="J75" s="424" t="s">
        <v>22</v>
      </c>
      <c r="K75" s="425"/>
      <c r="L75" s="425"/>
      <c r="M75" s="425"/>
      <c r="N75" s="426"/>
      <c r="O75" s="9">
        <f>O77-O76</f>
        <v>3203707.5</v>
      </c>
    </row>
    <row r="76" spans="1:15" ht="15.75" customHeight="1" x14ac:dyDescent="0.25">
      <c r="A76" s="370"/>
      <c r="B76" s="372"/>
      <c r="C76" s="372"/>
      <c r="D76" s="372"/>
      <c r="E76" s="372"/>
      <c r="F76" s="372"/>
      <c r="G76" s="372"/>
      <c r="H76" s="372"/>
      <c r="I76" s="372"/>
      <c r="J76" s="296" t="s">
        <v>23</v>
      </c>
      <c r="K76" s="297"/>
      <c r="L76" s="297"/>
      <c r="M76" s="297"/>
      <c r="N76" s="298"/>
      <c r="O76" s="9">
        <f>[1]VMSEI!$L$295</f>
        <v>1646691.33</v>
      </c>
    </row>
    <row r="77" spans="1:15" x14ac:dyDescent="0.25">
      <c r="A77" s="299" t="s">
        <v>24</v>
      </c>
      <c r="B77" s="300"/>
      <c r="C77" s="300"/>
      <c r="D77" s="300"/>
      <c r="E77" s="300"/>
      <c r="F77" s="300"/>
      <c r="G77" s="300"/>
      <c r="H77" s="300"/>
      <c r="I77" s="300"/>
      <c r="J77" s="300"/>
      <c r="K77" s="300"/>
      <c r="L77" s="300"/>
      <c r="M77" s="300"/>
      <c r="N77" s="301"/>
      <c r="O77" s="10">
        <f>[1]VMSEI!$K$295</f>
        <v>4850398.83</v>
      </c>
    </row>
    <row r="78" spans="1:15" x14ac:dyDescent="0.25">
      <c r="A78" s="11"/>
      <c r="B78" s="45"/>
      <c r="C78" s="11"/>
      <c r="D78" s="11"/>
      <c r="E78" s="45"/>
      <c r="F78" s="45"/>
      <c r="G78" s="45"/>
      <c r="H78" s="11"/>
      <c r="I78" s="45"/>
      <c r="J78" s="45"/>
      <c r="K78" s="304" t="s">
        <v>15</v>
      </c>
      <c r="L78" s="304"/>
      <c r="M78" s="304"/>
      <c r="N78" s="304"/>
      <c r="O78" s="102">
        <v>52</v>
      </c>
    </row>
    <row r="79" spans="1:15" x14ac:dyDescent="0.25">
      <c r="N79" s="108"/>
      <c r="O79" s="1"/>
    </row>
    <row r="80" spans="1:15" ht="15.75" customHeight="1" x14ac:dyDescent="0.25">
      <c r="K80" s="288" t="s">
        <v>16</v>
      </c>
      <c r="L80" s="288"/>
      <c r="M80" s="288"/>
      <c r="N80" s="288"/>
      <c r="O80" s="288"/>
    </row>
    <row r="81" spans="1:15" ht="15.75" customHeight="1" x14ac:dyDescent="0.25">
      <c r="K81" s="289"/>
      <c r="L81" s="289"/>
      <c r="M81" s="289"/>
      <c r="N81" s="289"/>
      <c r="O81" s="289"/>
    </row>
    <row r="82" spans="1:15" ht="15" x14ac:dyDescent="0.25">
      <c r="K82" s="289"/>
      <c r="L82" s="289"/>
      <c r="M82" s="289"/>
      <c r="N82" s="289"/>
      <c r="O82" s="289"/>
    </row>
    <row r="83" spans="1:15" ht="15" x14ac:dyDescent="0.25">
      <c r="K83" s="289"/>
      <c r="L83" s="289"/>
      <c r="M83" s="289"/>
      <c r="N83" s="289"/>
      <c r="O83" s="289"/>
    </row>
    <row r="84" spans="1:15" ht="15" x14ac:dyDescent="0.25">
      <c r="J84" s="66"/>
      <c r="K84" s="289"/>
      <c r="L84" s="289"/>
      <c r="M84" s="289"/>
      <c r="N84" s="289"/>
      <c r="O84" s="289"/>
    </row>
    <row r="85" spans="1:15" ht="15" x14ac:dyDescent="0.25">
      <c r="J85" s="66"/>
      <c r="K85" s="289"/>
      <c r="L85" s="289"/>
      <c r="M85" s="289"/>
      <c r="N85" s="289"/>
      <c r="O85" s="289"/>
    </row>
    <row r="86" spans="1:15" ht="15" x14ac:dyDescent="0.25">
      <c r="J86" s="66"/>
      <c r="K86" s="289"/>
      <c r="L86" s="289"/>
      <c r="M86" s="289"/>
      <c r="N86" s="289"/>
      <c r="O86" s="289"/>
    </row>
    <row r="87" spans="1:15" ht="15" x14ac:dyDescent="0.25">
      <c r="A87" s="303"/>
      <c r="B87" s="303"/>
      <c r="C87" s="303"/>
      <c r="D87" s="303"/>
      <c r="E87" s="66"/>
      <c r="F87" s="39"/>
      <c r="G87" s="39"/>
      <c r="H87" s="39"/>
      <c r="I87" s="39"/>
      <c r="J87" s="97"/>
      <c r="K87" s="290"/>
      <c r="L87" s="290"/>
      <c r="M87" s="290"/>
      <c r="N87" s="290"/>
      <c r="O87" s="290"/>
    </row>
    <row r="88" spans="1:15" ht="15" customHeight="1" x14ac:dyDescent="0.25">
      <c r="A88" s="285" t="s">
        <v>534</v>
      </c>
      <c r="B88" s="285"/>
      <c r="C88" s="285"/>
      <c r="D88" s="285"/>
      <c r="E88" s="66"/>
      <c r="F88" s="285" t="s">
        <v>535</v>
      </c>
      <c r="G88" s="285"/>
      <c r="H88" s="285"/>
      <c r="I88" s="285"/>
      <c r="J88" s="97"/>
      <c r="K88" s="291" t="s">
        <v>17</v>
      </c>
      <c r="L88" s="291"/>
      <c r="M88" s="291"/>
      <c r="N88" s="291"/>
      <c r="O88" s="291"/>
    </row>
    <row r="89" spans="1:15" ht="15" customHeight="1" x14ac:dyDescent="0.25">
      <c r="A89" s="286" t="s">
        <v>536</v>
      </c>
      <c r="B89" s="286"/>
      <c r="C89" s="286"/>
      <c r="D89" s="286"/>
      <c r="E89" s="66"/>
      <c r="F89" s="286" t="s">
        <v>537</v>
      </c>
      <c r="G89" s="286"/>
      <c r="H89" s="286"/>
      <c r="I89" s="286"/>
      <c r="J89" s="97"/>
      <c r="K89" s="292" t="s">
        <v>18</v>
      </c>
      <c r="L89" s="292"/>
      <c r="M89" s="292"/>
      <c r="N89" s="292"/>
      <c r="O89" s="292"/>
    </row>
    <row r="90" spans="1:15" ht="15" x14ac:dyDescent="0.2">
      <c r="A90" s="286"/>
      <c r="B90" s="286"/>
      <c r="C90" s="286"/>
      <c r="D90" s="286"/>
      <c r="E90" s="16"/>
      <c r="F90" s="15"/>
      <c r="G90" s="15"/>
      <c r="H90" s="17"/>
      <c r="I90" s="17"/>
      <c r="J90" s="119"/>
      <c r="K90" s="340"/>
      <c r="L90" s="340"/>
      <c r="M90" s="340"/>
      <c r="N90" s="340"/>
      <c r="O90" s="340"/>
    </row>
    <row r="91" spans="1:15" ht="15" x14ac:dyDescent="0.2">
      <c r="A91" s="15"/>
      <c r="B91" s="16"/>
      <c r="C91" s="15"/>
      <c r="D91" s="15"/>
      <c r="E91" s="16"/>
      <c r="F91" s="15"/>
      <c r="G91" s="15"/>
      <c r="H91" s="17"/>
      <c r="I91" s="17"/>
      <c r="J91" s="119"/>
      <c r="K91" s="340"/>
      <c r="L91" s="340"/>
      <c r="M91" s="340"/>
      <c r="N91" s="340"/>
      <c r="O91" s="340"/>
    </row>
    <row r="92" spans="1:15" ht="15" x14ac:dyDescent="0.2">
      <c r="A92" s="15"/>
      <c r="B92" s="16"/>
      <c r="C92" s="15"/>
      <c r="D92" s="15"/>
      <c r="E92" s="16"/>
      <c r="F92" s="15"/>
      <c r="G92" s="15"/>
      <c r="H92" s="17"/>
      <c r="I92" s="17"/>
      <c r="J92" s="119"/>
      <c r="K92" s="340"/>
      <c r="L92" s="340"/>
      <c r="M92" s="340"/>
      <c r="N92" s="340"/>
      <c r="O92" s="340"/>
    </row>
    <row r="93" spans="1:15" ht="15" x14ac:dyDescent="0.2">
      <c r="A93" s="15"/>
      <c r="B93" s="16"/>
      <c r="C93" s="15"/>
      <c r="D93" s="15"/>
      <c r="E93" s="16"/>
      <c r="F93" s="39"/>
      <c r="G93" s="39"/>
      <c r="H93" s="39"/>
      <c r="I93" s="39"/>
      <c r="J93" s="97"/>
      <c r="K93" s="341"/>
      <c r="L93" s="341"/>
      <c r="M93" s="341"/>
      <c r="N93" s="341"/>
      <c r="O93" s="341"/>
    </row>
    <row r="94" spans="1:15" ht="15" customHeight="1" x14ac:dyDescent="0.2">
      <c r="A94" s="15"/>
      <c r="B94" s="16"/>
      <c r="C94" s="15"/>
      <c r="D94" s="15"/>
      <c r="E94" s="16"/>
      <c r="F94" s="285" t="s">
        <v>538</v>
      </c>
      <c r="G94" s="285"/>
      <c r="H94" s="285"/>
      <c r="I94" s="285"/>
      <c r="J94" s="97"/>
      <c r="K94" s="291" t="s">
        <v>19</v>
      </c>
      <c r="L94" s="291"/>
      <c r="M94" s="291"/>
      <c r="N94" s="291"/>
      <c r="O94" s="291"/>
    </row>
    <row r="95" spans="1:15" ht="15.75" customHeight="1" x14ac:dyDescent="0.2">
      <c r="A95" s="15"/>
      <c r="B95" s="16"/>
      <c r="C95" s="15"/>
      <c r="D95" s="15"/>
      <c r="E95" s="16"/>
      <c r="F95" s="286" t="s">
        <v>539</v>
      </c>
      <c r="G95" s="286"/>
      <c r="H95" s="286"/>
      <c r="I95" s="286"/>
      <c r="J95" s="97"/>
      <c r="K95" s="292" t="s">
        <v>20</v>
      </c>
      <c r="L95" s="292"/>
      <c r="M95" s="292"/>
      <c r="N95" s="292"/>
      <c r="O95" s="292"/>
    </row>
  </sheetData>
  <sheetProtection selectLockedCells="1"/>
  <mergeCells count="132">
    <mergeCell ref="F95:I95"/>
    <mergeCell ref="K95:O95"/>
    <mergeCell ref="A89:D90"/>
    <mergeCell ref="F89:I89"/>
    <mergeCell ref="K89:O89"/>
    <mergeCell ref="K90:O93"/>
    <mergeCell ref="F94:I94"/>
    <mergeCell ref="K94:O94"/>
    <mergeCell ref="A77:N77"/>
    <mergeCell ref="K78:N78"/>
    <mergeCell ref="K80:O80"/>
    <mergeCell ref="K81:O87"/>
    <mergeCell ref="A87:D87"/>
    <mergeCell ref="A88:D88"/>
    <mergeCell ref="F88:I88"/>
    <mergeCell ref="K88:O88"/>
    <mergeCell ref="G65:G68"/>
    <mergeCell ref="O65:O68"/>
    <mergeCell ref="A75:A76"/>
    <mergeCell ref="B75:B76"/>
    <mergeCell ref="C75:H76"/>
    <mergeCell ref="I75:I76"/>
    <mergeCell ref="J75:N75"/>
    <mergeCell ref="J76:N76"/>
    <mergeCell ref="A65:A68"/>
    <mergeCell ref="B65:B68"/>
    <mergeCell ref="C65:C68"/>
    <mergeCell ref="D65:D68"/>
    <mergeCell ref="E65:E68"/>
    <mergeCell ref="F65:F68"/>
    <mergeCell ref="G57:G58"/>
    <mergeCell ref="O57:O58"/>
    <mergeCell ref="A59:A62"/>
    <mergeCell ref="B59:B62"/>
    <mergeCell ref="C59:C62"/>
    <mergeCell ref="D59:D62"/>
    <mergeCell ref="E59:E62"/>
    <mergeCell ref="F59:F62"/>
    <mergeCell ref="G59:G62"/>
    <mergeCell ref="O59:O62"/>
    <mergeCell ref="A57:A58"/>
    <mergeCell ref="B57:B58"/>
    <mergeCell ref="C57:C58"/>
    <mergeCell ref="D57:D58"/>
    <mergeCell ref="E57:E58"/>
    <mergeCell ref="F57:F58"/>
    <mergeCell ref="G44:G48"/>
    <mergeCell ref="O44:O48"/>
    <mergeCell ref="A52:A53"/>
    <mergeCell ref="B52:B53"/>
    <mergeCell ref="C52:C53"/>
    <mergeCell ref="D52:D53"/>
    <mergeCell ref="E52:E53"/>
    <mergeCell ref="F52:F53"/>
    <mergeCell ref="G52:G53"/>
    <mergeCell ref="O52:O53"/>
    <mergeCell ref="A44:A48"/>
    <mergeCell ref="B44:B48"/>
    <mergeCell ref="C44:C48"/>
    <mergeCell ref="D44:D48"/>
    <mergeCell ref="E44:E48"/>
    <mergeCell ref="F44:F48"/>
    <mergeCell ref="G32:G35"/>
    <mergeCell ref="O32:O35"/>
    <mergeCell ref="A37:A41"/>
    <mergeCell ref="B37:B41"/>
    <mergeCell ref="C37:C41"/>
    <mergeCell ref="D37:D41"/>
    <mergeCell ref="E37:E41"/>
    <mergeCell ref="F37:F41"/>
    <mergeCell ref="G37:G41"/>
    <mergeCell ref="O37:O41"/>
    <mergeCell ref="A32:A35"/>
    <mergeCell ref="B32:B35"/>
    <mergeCell ref="C32:C35"/>
    <mergeCell ref="D32:D35"/>
    <mergeCell ref="E32:E35"/>
    <mergeCell ref="F32:F35"/>
    <mergeCell ref="G26:G27"/>
    <mergeCell ref="O26:O27"/>
    <mergeCell ref="A30:A31"/>
    <mergeCell ref="B30:B31"/>
    <mergeCell ref="C30:C31"/>
    <mergeCell ref="D30:D31"/>
    <mergeCell ref="E30:E31"/>
    <mergeCell ref="F30:F31"/>
    <mergeCell ref="G30:G31"/>
    <mergeCell ref="O30:O31"/>
    <mergeCell ref="A26:A27"/>
    <mergeCell ref="B26:B27"/>
    <mergeCell ref="C26:C27"/>
    <mergeCell ref="D26:D27"/>
    <mergeCell ref="E26:E27"/>
    <mergeCell ref="F26:F27"/>
    <mergeCell ref="G11:G16"/>
    <mergeCell ref="O11:O16"/>
    <mergeCell ref="A21:A25"/>
    <mergeCell ref="B21:B25"/>
    <mergeCell ref="C21:C25"/>
    <mergeCell ref="D21:D25"/>
    <mergeCell ref="E21:E25"/>
    <mergeCell ref="F21:F25"/>
    <mergeCell ref="G21:G25"/>
    <mergeCell ref="O21:O25"/>
    <mergeCell ref="A11:A16"/>
    <mergeCell ref="B11:B16"/>
    <mergeCell ref="C11:C16"/>
    <mergeCell ref="D11:D16"/>
    <mergeCell ref="E11:E16"/>
    <mergeCell ref="F11:F16"/>
    <mergeCell ref="A1:O1"/>
    <mergeCell ref="A2:O2"/>
    <mergeCell ref="A3:O3"/>
    <mergeCell ref="A4:O4"/>
    <mergeCell ref="A5:O5"/>
    <mergeCell ref="A6:O6"/>
    <mergeCell ref="G9:G10"/>
    <mergeCell ref="H9:H10"/>
    <mergeCell ref="I9:I10"/>
    <mergeCell ref="J9:J10"/>
    <mergeCell ref="K9:N9"/>
    <mergeCell ref="O9:O10"/>
    <mergeCell ref="A7:O7"/>
    <mergeCell ref="A8:B8"/>
    <mergeCell ref="H8:I8"/>
    <mergeCell ref="K8:N8"/>
    <mergeCell ref="A9:A10"/>
    <mergeCell ref="B9:B10"/>
    <mergeCell ref="C9:C10"/>
    <mergeCell ref="D9:D10"/>
    <mergeCell ref="E9:E10"/>
    <mergeCell ref="F9:F10"/>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&amp;K08-021 9</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topLeftCell="A29" zoomScale="95" zoomScaleNormal="95" workbookViewId="0">
      <selection activeCell="O32" sqref="O32"/>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6" width="15.7109375" style="13" customWidth="1"/>
    <col min="7" max="7" width="15.7109375" style="1" customWidth="1"/>
    <col min="8" max="8" width="25.7109375" style="1" customWidth="1"/>
    <col min="9" max="9" width="7.28515625" style="13" customWidth="1"/>
    <col min="10" max="10" width="15.7109375" style="13" customWidth="1"/>
    <col min="11" max="14" width="7.28515625" style="13" customWidth="1"/>
    <col min="15" max="15" width="19.7109375" style="108"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140</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46.5" customHeight="1" x14ac:dyDescent="0.25">
      <c r="A11" s="320" t="s">
        <v>540</v>
      </c>
      <c r="B11" s="355">
        <v>0.2</v>
      </c>
      <c r="C11" s="327" t="s">
        <v>541</v>
      </c>
      <c r="D11" s="356" t="s">
        <v>542</v>
      </c>
      <c r="E11" s="318">
        <v>2</v>
      </c>
      <c r="F11" s="320" t="s">
        <v>543</v>
      </c>
      <c r="G11" s="320" t="s">
        <v>544</v>
      </c>
      <c r="H11" s="56" t="s">
        <v>545</v>
      </c>
      <c r="I11" s="43">
        <v>0.5</v>
      </c>
      <c r="J11" s="52" t="s">
        <v>546</v>
      </c>
      <c r="K11" s="8">
        <v>1</v>
      </c>
      <c r="L11" s="62" t="s">
        <v>36</v>
      </c>
      <c r="M11" s="50">
        <v>1</v>
      </c>
      <c r="N11" s="62" t="s">
        <v>36</v>
      </c>
      <c r="O11" s="325">
        <f>[1]VMM!$K$20</f>
        <v>462235</v>
      </c>
    </row>
    <row r="12" spans="1:15" ht="79.5" customHeight="1" x14ac:dyDescent="0.25">
      <c r="A12" s="320"/>
      <c r="B12" s="335"/>
      <c r="C12" s="327"/>
      <c r="D12" s="356"/>
      <c r="E12" s="318"/>
      <c r="F12" s="320"/>
      <c r="G12" s="320"/>
      <c r="H12" s="56" t="s">
        <v>547</v>
      </c>
      <c r="I12" s="43">
        <v>0.15</v>
      </c>
      <c r="J12" s="52" t="s">
        <v>548</v>
      </c>
      <c r="K12" s="8">
        <v>2</v>
      </c>
      <c r="L12" s="62">
        <v>2</v>
      </c>
      <c r="M12" s="50">
        <v>2</v>
      </c>
      <c r="N12" s="50">
        <v>2</v>
      </c>
      <c r="O12" s="325"/>
    </row>
    <row r="13" spans="1:15" ht="78.75" customHeight="1" x14ac:dyDescent="0.25">
      <c r="A13" s="320"/>
      <c r="B13" s="335"/>
      <c r="C13" s="327"/>
      <c r="D13" s="356"/>
      <c r="E13" s="318"/>
      <c r="F13" s="320"/>
      <c r="G13" s="320"/>
      <c r="H13" s="56" t="s">
        <v>549</v>
      </c>
      <c r="I13" s="43">
        <v>0.1</v>
      </c>
      <c r="J13" s="52" t="s">
        <v>550</v>
      </c>
      <c r="K13" s="8">
        <v>2</v>
      </c>
      <c r="L13" s="62">
        <v>2</v>
      </c>
      <c r="M13" s="8">
        <v>2</v>
      </c>
      <c r="N13" s="62">
        <v>2</v>
      </c>
      <c r="O13" s="325"/>
    </row>
    <row r="14" spans="1:15" ht="78" customHeight="1" x14ac:dyDescent="0.25">
      <c r="A14" s="320"/>
      <c r="B14" s="335"/>
      <c r="C14" s="327"/>
      <c r="D14" s="356"/>
      <c r="E14" s="318"/>
      <c r="F14" s="320"/>
      <c r="G14" s="320"/>
      <c r="H14" s="56" t="s">
        <v>551</v>
      </c>
      <c r="I14" s="43">
        <v>0.1</v>
      </c>
      <c r="J14" s="52" t="s">
        <v>552</v>
      </c>
      <c r="K14" s="8">
        <v>1</v>
      </c>
      <c r="L14" s="50">
        <v>1</v>
      </c>
      <c r="M14" s="62">
        <v>1</v>
      </c>
      <c r="N14" s="50">
        <v>1</v>
      </c>
      <c r="O14" s="325"/>
    </row>
    <row r="15" spans="1:15" ht="45.75" customHeight="1" x14ac:dyDescent="0.25">
      <c r="A15" s="320"/>
      <c r="B15" s="335"/>
      <c r="C15" s="327"/>
      <c r="D15" s="356"/>
      <c r="E15" s="318"/>
      <c r="F15" s="320"/>
      <c r="G15" s="320"/>
      <c r="H15" s="56" t="s">
        <v>553</v>
      </c>
      <c r="I15" s="43">
        <v>0.1</v>
      </c>
      <c r="J15" s="52" t="s">
        <v>546</v>
      </c>
      <c r="K15" s="8">
        <v>1</v>
      </c>
      <c r="L15" s="50">
        <v>1</v>
      </c>
      <c r="M15" s="62">
        <v>1</v>
      </c>
      <c r="N15" s="50">
        <v>1</v>
      </c>
      <c r="O15" s="325"/>
    </row>
    <row r="16" spans="1:15" ht="78" customHeight="1" x14ac:dyDescent="0.25">
      <c r="A16" s="320"/>
      <c r="B16" s="335"/>
      <c r="C16" s="327"/>
      <c r="D16" s="356"/>
      <c r="E16" s="318"/>
      <c r="F16" s="320"/>
      <c r="G16" s="320"/>
      <c r="H16" s="56" t="s">
        <v>554</v>
      </c>
      <c r="I16" s="43">
        <v>0.05</v>
      </c>
      <c r="J16" s="52" t="s">
        <v>555</v>
      </c>
      <c r="K16" s="8">
        <v>7</v>
      </c>
      <c r="L16" s="8">
        <v>6</v>
      </c>
      <c r="M16" s="8">
        <v>7</v>
      </c>
      <c r="N16" s="8">
        <v>6</v>
      </c>
      <c r="O16" s="325"/>
    </row>
    <row r="17" spans="1:15" ht="96" customHeight="1" x14ac:dyDescent="0.25">
      <c r="A17" s="315" t="s">
        <v>556</v>
      </c>
      <c r="B17" s="316">
        <v>0.15</v>
      </c>
      <c r="C17" s="429" t="s">
        <v>557</v>
      </c>
      <c r="D17" s="315" t="s">
        <v>558</v>
      </c>
      <c r="E17" s="387">
        <v>40</v>
      </c>
      <c r="F17" s="429" t="s">
        <v>559</v>
      </c>
      <c r="G17" s="315" t="s">
        <v>560</v>
      </c>
      <c r="H17" s="49" t="s">
        <v>561</v>
      </c>
      <c r="I17" s="59">
        <v>0.2</v>
      </c>
      <c r="J17" s="51" t="s">
        <v>562</v>
      </c>
      <c r="K17" s="50">
        <v>3</v>
      </c>
      <c r="L17" s="50">
        <v>3</v>
      </c>
      <c r="M17" s="50">
        <v>3</v>
      </c>
      <c r="N17" s="50">
        <v>3</v>
      </c>
      <c r="O17" s="402">
        <f>[1]VMM!$K$60</f>
        <v>2425138.9333333336</v>
      </c>
    </row>
    <row r="18" spans="1:15" ht="45" customHeight="1" x14ac:dyDescent="0.25">
      <c r="A18" s="315"/>
      <c r="B18" s="316"/>
      <c r="C18" s="429"/>
      <c r="D18" s="315"/>
      <c r="E18" s="387"/>
      <c r="F18" s="429"/>
      <c r="G18" s="315"/>
      <c r="H18" s="49" t="s">
        <v>563</v>
      </c>
      <c r="I18" s="59">
        <v>0.3</v>
      </c>
      <c r="J18" s="51" t="s">
        <v>564</v>
      </c>
      <c r="K18" s="8">
        <v>10</v>
      </c>
      <c r="L18" s="50">
        <v>10</v>
      </c>
      <c r="M18" s="8">
        <v>10</v>
      </c>
      <c r="N18" s="8">
        <v>10</v>
      </c>
      <c r="O18" s="402"/>
    </row>
    <row r="19" spans="1:15" s="135" customFormat="1" ht="15.75" customHeight="1" x14ac:dyDescent="0.25">
      <c r="O19" s="235"/>
    </row>
    <row r="20" spans="1:15" s="135" customFormat="1" ht="15.75" customHeight="1" x14ac:dyDescent="0.25">
      <c r="O20" s="235"/>
    </row>
    <row r="21" spans="1:15" s="135" customFormat="1" ht="202.5" customHeight="1" x14ac:dyDescent="0.25">
      <c r="A21" s="47" t="s">
        <v>565</v>
      </c>
      <c r="B21" s="58" t="s">
        <v>36</v>
      </c>
      <c r="C21" s="47" t="s">
        <v>566</v>
      </c>
      <c r="D21" s="47" t="s">
        <v>558</v>
      </c>
      <c r="E21" s="55">
        <v>40</v>
      </c>
      <c r="F21" s="47" t="s">
        <v>559</v>
      </c>
      <c r="G21" s="47" t="s">
        <v>560</v>
      </c>
      <c r="H21" s="49" t="s">
        <v>567</v>
      </c>
      <c r="I21" s="59">
        <v>0.5</v>
      </c>
      <c r="J21" s="51" t="s">
        <v>568</v>
      </c>
      <c r="K21" s="8">
        <v>10</v>
      </c>
      <c r="L21" s="8">
        <v>10</v>
      </c>
      <c r="M21" s="8">
        <v>10</v>
      </c>
      <c r="N21" s="8">
        <v>10</v>
      </c>
      <c r="O21" s="234" t="s">
        <v>36</v>
      </c>
    </row>
    <row r="22" spans="1:15" ht="93" customHeight="1" x14ac:dyDescent="0.25">
      <c r="A22" s="315" t="s">
        <v>569</v>
      </c>
      <c r="B22" s="316">
        <v>0.15</v>
      </c>
      <c r="C22" s="320" t="s">
        <v>570</v>
      </c>
      <c r="D22" s="317" t="s">
        <v>571</v>
      </c>
      <c r="E22" s="318">
        <v>12</v>
      </c>
      <c r="F22" s="317" t="s">
        <v>559</v>
      </c>
      <c r="G22" s="317" t="s">
        <v>572</v>
      </c>
      <c r="H22" s="49" t="s">
        <v>573</v>
      </c>
      <c r="I22" s="59">
        <v>0.3</v>
      </c>
      <c r="J22" s="51" t="s">
        <v>574</v>
      </c>
      <c r="K22" s="50">
        <v>1</v>
      </c>
      <c r="L22" s="50">
        <v>1</v>
      </c>
      <c r="M22" s="50">
        <v>1</v>
      </c>
      <c r="N22" s="50">
        <v>1</v>
      </c>
      <c r="O22" s="430">
        <f>[1]VMM!$K$68</f>
        <v>40500</v>
      </c>
    </row>
    <row r="23" spans="1:15" ht="48.75" customHeight="1" x14ac:dyDescent="0.25">
      <c r="A23" s="315"/>
      <c r="B23" s="387"/>
      <c r="C23" s="320"/>
      <c r="D23" s="317"/>
      <c r="E23" s="318"/>
      <c r="F23" s="317"/>
      <c r="G23" s="317"/>
      <c r="H23" s="49" t="s">
        <v>563</v>
      </c>
      <c r="I23" s="59">
        <v>0.2</v>
      </c>
      <c r="J23" s="52" t="s">
        <v>564</v>
      </c>
      <c r="K23" s="8">
        <v>3</v>
      </c>
      <c r="L23" s="8">
        <v>3</v>
      </c>
      <c r="M23" s="8">
        <v>3</v>
      </c>
      <c r="N23" s="8">
        <v>3</v>
      </c>
      <c r="O23" s="430"/>
    </row>
    <row r="24" spans="1:15" ht="48.75" customHeight="1" x14ac:dyDescent="0.25">
      <c r="A24" s="315"/>
      <c r="B24" s="387"/>
      <c r="C24" s="320"/>
      <c r="D24" s="317"/>
      <c r="E24" s="318"/>
      <c r="F24" s="317"/>
      <c r="G24" s="317"/>
      <c r="H24" s="49" t="s">
        <v>575</v>
      </c>
      <c r="I24" s="59">
        <v>0.5</v>
      </c>
      <c r="J24" s="52" t="s">
        <v>576</v>
      </c>
      <c r="K24" s="8">
        <v>3</v>
      </c>
      <c r="L24" s="8">
        <v>3</v>
      </c>
      <c r="M24" s="8">
        <v>3</v>
      </c>
      <c r="N24" s="8">
        <v>3</v>
      </c>
      <c r="O24" s="430"/>
    </row>
    <row r="25" spans="1:15" s="24" customFormat="1" ht="150" x14ac:dyDescent="0.25">
      <c r="A25" s="51" t="s">
        <v>577</v>
      </c>
      <c r="B25" s="136">
        <v>0.2</v>
      </c>
      <c r="C25" s="137" t="s">
        <v>578</v>
      </c>
      <c r="D25" s="136" t="s">
        <v>579</v>
      </c>
      <c r="E25" s="126">
        <v>40</v>
      </c>
      <c r="F25" s="51" t="s">
        <v>580</v>
      </c>
      <c r="G25" s="51" t="s">
        <v>581</v>
      </c>
      <c r="H25" s="56" t="s">
        <v>582</v>
      </c>
      <c r="I25" s="43">
        <v>0.2</v>
      </c>
      <c r="J25" s="52" t="s">
        <v>583</v>
      </c>
      <c r="K25" s="8">
        <v>1</v>
      </c>
      <c r="L25" s="62">
        <v>1</v>
      </c>
      <c r="M25" s="8">
        <v>1</v>
      </c>
      <c r="N25" s="50">
        <v>1</v>
      </c>
      <c r="O25" s="236">
        <f>[1]VMM!$K$99</f>
        <v>1768820</v>
      </c>
    </row>
    <row r="26" spans="1:15" s="24" customFormat="1" ht="15" x14ac:dyDescent="0.25">
      <c r="O26" s="223"/>
    </row>
    <row r="27" spans="1:15" s="24" customFormat="1" ht="15" x14ac:dyDescent="0.25">
      <c r="O27" s="223"/>
    </row>
    <row r="28" spans="1:15" ht="91.5" customHeight="1" x14ac:dyDescent="0.25">
      <c r="A28" s="320" t="s">
        <v>584</v>
      </c>
      <c r="B28" s="355" t="s">
        <v>36</v>
      </c>
      <c r="C28" s="320" t="s">
        <v>578</v>
      </c>
      <c r="D28" s="320" t="s">
        <v>579</v>
      </c>
      <c r="E28" s="335">
        <v>40</v>
      </c>
      <c r="F28" s="320" t="s">
        <v>580</v>
      </c>
      <c r="G28" s="320" t="s">
        <v>581</v>
      </c>
      <c r="H28" s="56" t="s">
        <v>585</v>
      </c>
      <c r="I28" s="43">
        <v>0.2</v>
      </c>
      <c r="J28" s="89" t="s">
        <v>586</v>
      </c>
      <c r="K28" s="8">
        <v>10</v>
      </c>
      <c r="L28" s="62">
        <v>10</v>
      </c>
      <c r="M28" s="8">
        <v>10</v>
      </c>
      <c r="N28" s="50">
        <v>10</v>
      </c>
      <c r="O28" s="409" t="s">
        <v>36</v>
      </c>
    </row>
    <row r="29" spans="1:15" ht="111.75" customHeight="1" x14ac:dyDescent="0.25">
      <c r="A29" s="320"/>
      <c r="B29" s="355"/>
      <c r="C29" s="320"/>
      <c r="D29" s="320"/>
      <c r="E29" s="335"/>
      <c r="F29" s="320"/>
      <c r="G29" s="320"/>
      <c r="H29" s="56" t="s">
        <v>587</v>
      </c>
      <c r="I29" s="43">
        <v>0.6</v>
      </c>
      <c r="J29" s="52" t="s">
        <v>588</v>
      </c>
      <c r="K29" s="8">
        <v>10</v>
      </c>
      <c r="L29" s="62">
        <v>10</v>
      </c>
      <c r="M29" s="8">
        <v>10</v>
      </c>
      <c r="N29" s="50">
        <v>10</v>
      </c>
      <c r="O29" s="409"/>
    </row>
    <row r="30" spans="1:15" ht="15.75" customHeight="1" x14ac:dyDescent="0.25">
      <c r="A30" s="370"/>
      <c r="B30" s="371">
        <f>SUM(B11:B29)</f>
        <v>0.7</v>
      </c>
      <c r="C30" s="372"/>
      <c r="D30" s="372"/>
      <c r="E30" s="372"/>
      <c r="F30" s="372"/>
      <c r="G30" s="372"/>
      <c r="H30" s="372"/>
      <c r="I30" s="371">
        <f>SUM(I11:I29)/6</f>
        <v>0.66666666666666663</v>
      </c>
      <c r="J30" s="296" t="s">
        <v>22</v>
      </c>
      <c r="K30" s="297"/>
      <c r="L30" s="297"/>
      <c r="M30" s="297"/>
      <c r="N30" s="298"/>
      <c r="O30" s="9">
        <f>O32-O31</f>
        <v>4696693.9333333336</v>
      </c>
    </row>
    <row r="31" spans="1:15" ht="15.75" customHeight="1" x14ac:dyDescent="0.25">
      <c r="A31" s="370"/>
      <c r="B31" s="372"/>
      <c r="C31" s="372"/>
      <c r="D31" s="372"/>
      <c r="E31" s="372"/>
      <c r="F31" s="372"/>
      <c r="G31" s="372"/>
      <c r="H31" s="372"/>
      <c r="I31" s="372"/>
      <c r="J31" s="296" t="s">
        <v>23</v>
      </c>
      <c r="K31" s="297"/>
      <c r="L31" s="297"/>
      <c r="M31" s="297"/>
      <c r="N31" s="298"/>
      <c r="O31" s="9">
        <f>[1]VMM!$L$100</f>
        <v>0</v>
      </c>
    </row>
    <row r="32" spans="1:15" x14ac:dyDescent="0.25">
      <c r="A32" s="299" t="s">
        <v>24</v>
      </c>
      <c r="B32" s="300"/>
      <c r="C32" s="300"/>
      <c r="D32" s="300"/>
      <c r="E32" s="300"/>
      <c r="F32" s="300"/>
      <c r="G32" s="300"/>
      <c r="H32" s="300"/>
      <c r="I32" s="300"/>
      <c r="J32" s="300"/>
      <c r="K32" s="300"/>
      <c r="L32" s="300"/>
      <c r="M32" s="300"/>
      <c r="N32" s="301"/>
      <c r="O32" s="10">
        <f>[1]VMM!$K$100</f>
        <v>4696693.9333333336</v>
      </c>
    </row>
    <row r="33" spans="1:15" x14ac:dyDescent="0.25">
      <c r="A33" s="11"/>
      <c r="B33" s="45"/>
      <c r="C33" s="11"/>
      <c r="D33" s="11"/>
      <c r="E33" s="45"/>
      <c r="F33" s="45"/>
      <c r="G33" s="11"/>
      <c r="H33" s="11"/>
      <c r="I33" s="45"/>
      <c r="J33" s="45"/>
      <c r="K33" s="431" t="s">
        <v>15</v>
      </c>
      <c r="L33" s="432"/>
      <c r="M33" s="432"/>
      <c r="N33" s="433"/>
      <c r="O33" s="102">
        <v>52</v>
      </c>
    </row>
    <row r="35" spans="1:15" ht="15.75" customHeight="1" x14ac:dyDescent="0.25">
      <c r="K35" s="288" t="s">
        <v>16</v>
      </c>
      <c r="L35" s="288"/>
      <c r="M35" s="288"/>
      <c r="N35" s="288"/>
      <c r="O35" s="288"/>
    </row>
    <row r="36" spans="1:15" ht="15.75" customHeight="1" x14ac:dyDescent="0.25">
      <c r="K36" s="289"/>
      <c r="L36" s="289"/>
      <c r="M36" s="289"/>
      <c r="N36" s="289"/>
      <c r="O36" s="289"/>
    </row>
    <row r="37" spans="1:15" ht="15" x14ac:dyDescent="0.25">
      <c r="K37" s="289"/>
      <c r="L37" s="289"/>
      <c r="M37" s="289"/>
      <c r="N37" s="289"/>
      <c r="O37" s="289"/>
    </row>
    <row r="38" spans="1:15" ht="15" x14ac:dyDescent="0.25">
      <c r="K38" s="289"/>
      <c r="L38" s="289"/>
      <c r="M38" s="289"/>
      <c r="N38" s="289"/>
      <c r="O38" s="289"/>
    </row>
    <row r="39" spans="1:15" ht="15" x14ac:dyDescent="0.25">
      <c r="K39" s="289"/>
      <c r="L39" s="289"/>
      <c r="M39" s="289"/>
      <c r="N39" s="289"/>
      <c r="O39" s="289"/>
    </row>
    <row r="40" spans="1:15" ht="15" x14ac:dyDescent="0.25">
      <c r="J40" s="66"/>
      <c r="K40" s="289"/>
      <c r="L40" s="289"/>
      <c r="M40" s="289"/>
      <c r="N40" s="289"/>
      <c r="O40" s="289"/>
    </row>
    <row r="41" spans="1:15" ht="15" x14ac:dyDescent="0.25">
      <c r="A41" s="303"/>
      <c r="B41" s="303"/>
      <c r="C41" s="303"/>
      <c r="D41" s="303"/>
      <c r="E41" s="66"/>
      <c r="F41" s="39"/>
      <c r="G41" s="39"/>
      <c r="H41" s="39"/>
      <c r="I41" s="39"/>
      <c r="J41" s="97"/>
      <c r="K41" s="290"/>
      <c r="L41" s="290"/>
      <c r="M41" s="290"/>
      <c r="N41" s="290"/>
      <c r="O41" s="290"/>
    </row>
    <row r="42" spans="1:15" ht="15" customHeight="1" x14ac:dyDescent="0.25">
      <c r="A42" s="285" t="s">
        <v>589</v>
      </c>
      <c r="B42" s="285"/>
      <c r="C42" s="285"/>
      <c r="D42" s="285"/>
      <c r="E42" s="66"/>
      <c r="F42" s="285" t="s">
        <v>590</v>
      </c>
      <c r="G42" s="285"/>
      <c r="H42" s="285"/>
      <c r="I42" s="285"/>
      <c r="J42" s="97"/>
      <c r="K42" s="291" t="s">
        <v>17</v>
      </c>
      <c r="L42" s="291"/>
      <c r="M42" s="291"/>
      <c r="N42" s="291"/>
      <c r="O42" s="291"/>
    </row>
    <row r="43" spans="1:15" ht="15" customHeight="1" x14ac:dyDescent="0.25">
      <c r="A43" s="286" t="s">
        <v>591</v>
      </c>
      <c r="B43" s="286"/>
      <c r="C43" s="286"/>
      <c r="D43" s="286"/>
      <c r="E43" s="66"/>
      <c r="F43" s="286" t="s">
        <v>592</v>
      </c>
      <c r="G43" s="286"/>
      <c r="H43" s="286"/>
      <c r="I43" s="286"/>
      <c r="J43" s="97"/>
      <c r="K43" s="292" t="s">
        <v>18</v>
      </c>
      <c r="L43" s="292"/>
      <c r="M43" s="292"/>
      <c r="N43" s="292"/>
      <c r="O43" s="292"/>
    </row>
    <row r="44" spans="1:15" ht="15" x14ac:dyDescent="0.2">
      <c r="A44" s="139"/>
      <c r="B44" s="140"/>
      <c r="C44" s="139"/>
      <c r="D44" s="139"/>
      <c r="E44" s="140"/>
      <c r="F44" s="97"/>
      <c r="G44" s="97"/>
      <c r="H44" s="97"/>
      <c r="I44" s="97"/>
      <c r="J44" s="141"/>
      <c r="K44" s="434"/>
      <c r="L44" s="434"/>
      <c r="M44" s="434"/>
      <c r="N44" s="434"/>
      <c r="O44" s="434"/>
    </row>
    <row r="45" spans="1:15" ht="15" x14ac:dyDescent="0.2">
      <c r="A45" s="139"/>
      <c r="B45" s="140"/>
      <c r="C45" s="139"/>
      <c r="D45" s="139"/>
      <c r="E45" s="140"/>
      <c r="F45" s="139"/>
      <c r="G45" s="140"/>
      <c r="H45" s="142"/>
      <c r="I45" s="143"/>
      <c r="J45" s="141"/>
      <c r="K45" s="434"/>
      <c r="L45" s="434"/>
      <c r="M45" s="434"/>
      <c r="N45" s="434"/>
      <c r="O45" s="434"/>
    </row>
    <row r="46" spans="1:15" ht="15" x14ac:dyDescent="0.2">
      <c r="A46" s="139"/>
      <c r="B46" s="140"/>
      <c r="C46" s="139"/>
      <c r="D46" s="139"/>
      <c r="E46" s="140"/>
      <c r="F46" s="139"/>
      <c r="G46" s="140"/>
      <c r="H46" s="142"/>
      <c r="I46" s="143"/>
      <c r="J46" s="141"/>
      <c r="K46" s="434"/>
      <c r="L46" s="434"/>
      <c r="M46" s="434"/>
      <c r="N46" s="434"/>
      <c r="O46" s="434"/>
    </row>
    <row r="47" spans="1:15" ht="15" x14ac:dyDescent="0.2">
      <c r="A47" s="139"/>
      <c r="B47" s="140"/>
      <c r="C47" s="139"/>
      <c r="D47" s="139"/>
      <c r="E47" s="140"/>
      <c r="F47" s="139"/>
      <c r="G47" s="140"/>
      <c r="H47" s="142"/>
      <c r="I47" s="143"/>
      <c r="J47" s="141"/>
      <c r="K47" s="434"/>
      <c r="L47" s="434"/>
      <c r="M47" s="434"/>
      <c r="N47" s="434"/>
      <c r="O47" s="434"/>
    </row>
    <row r="48" spans="1:15" ht="15" x14ac:dyDescent="0.2">
      <c r="A48" s="139"/>
      <c r="B48" s="140"/>
      <c r="C48" s="139"/>
      <c r="D48" s="139"/>
      <c r="E48" s="140"/>
      <c r="F48" s="139"/>
      <c r="G48" s="140"/>
      <c r="H48" s="142"/>
      <c r="I48" s="143"/>
      <c r="J48" s="141"/>
      <c r="K48" s="434"/>
      <c r="L48" s="434"/>
      <c r="M48" s="434"/>
      <c r="N48" s="434"/>
      <c r="O48" s="434"/>
    </row>
    <row r="49" spans="1:15" ht="15" x14ac:dyDescent="0.2">
      <c r="A49" s="302"/>
      <c r="B49" s="302"/>
      <c r="C49" s="302"/>
      <c r="D49" s="302"/>
      <c r="E49" s="140"/>
      <c r="F49" s="39"/>
      <c r="G49" s="39"/>
      <c r="H49" s="39"/>
      <c r="I49" s="39"/>
      <c r="J49" s="97"/>
      <c r="K49" s="435"/>
      <c r="L49" s="435"/>
      <c r="M49" s="435"/>
      <c r="N49" s="435"/>
      <c r="O49" s="435"/>
    </row>
    <row r="50" spans="1:15" ht="15" customHeight="1" x14ac:dyDescent="0.2">
      <c r="A50" s="286"/>
      <c r="B50" s="286"/>
      <c r="C50" s="286"/>
      <c r="D50" s="286"/>
      <c r="E50" s="140"/>
      <c r="F50" s="285" t="s">
        <v>593</v>
      </c>
      <c r="G50" s="285"/>
      <c r="H50" s="285"/>
      <c r="I50" s="285"/>
      <c r="J50" s="97"/>
      <c r="K50" s="292" t="s">
        <v>19</v>
      </c>
      <c r="L50" s="292"/>
      <c r="M50" s="292"/>
      <c r="N50" s="292"/>
      <c r="O50" s="292"/>
    </row>
    <row r="51" spans="1:15" ht="15" customHeight="1" x14ac:dyDescent="0.2">
      <c r="A51" s="286"/>
      <c r="B51" s="286"/>
      <c r="C51" s="286"/>
      <c r="D51" s="286"/>
      <c r="E51" s="140"/>
      <c r="F51" s="286" t="s">
        <v>594</v>
      </c>
      <c r="G51" s="286"/>
      <c r="H51" s="286"/>
      <c r="I51" s="286"/>
      <c r="J51" s="97"/>
      <c r="K51" s="292" t="s">
        <v>20</v>
      </c>
      <c r="L51" s="292"/>
      <c r="M51" s="292"/>
      <c r="N51" s="292"/>
      <c r="O51" s="292"/>
    </row>
    <row r="52" spans="1:15" x14ac:dyDescent="0.25">
      <c r="F52" s="286"/>
      <c r="G52" s="286"/>
      <c r="H52" s="286"/>
      <c r="I52" s="286"/>
    </row>
    <row r="59" spans="1:15" ht="15" customHeight="1" x14ac:dyDescent="0.25"/>
    <row r="60" spans="1:15" ht="15.75" customHeight="1" x14ac:dyDescent="0.25"/>
  </sheetData>
  <sheetProtection selectLockedCells="1"/>
  <mergeCells count="79">
    <mergeCell ref="A51:D51"/>
    <mergeCell ref="F51:I52"/>
    <mergeCell ref="K51:O51"/>
    <mergeCell ref="A43:D43"/>
    <mergeCell ref="F43:I43"/>
    <mergeCell ref="K43:O43"/>
    <mergeCell ref="K44:O49"/>
    <mergeCell ref="A49:D49"/>
    <mergeCell ref="A50:D50"/>
    <mergeCell ref="F50:I50"/>
    <mergeCell ref="K50:O50"/>
    <mergeCell ref="A42:D42"/>
    <mergeCell ref="F42:I42"/>
    <mergeCell ref="K42:O42"/>
    <mergeCell ref="A30:A31"/>
    <mergeCell ref="B30:B31"/>
    <mergeCell ref="C30:H31"/>
    <mergeCell ref="I30:I31"/>
    <mergeCell ref="J30:N30"/>
    <mergeCell ref="J31:N31"/>
    <mergeCell ref="A32:N32"/>
    <mergeCell ref="K33:N33"/>
    <mergeCell ref="K35:O35"/>
    <mergeCell ref="K36:O41"/>
    <mergeCell ref="A41:D41"/>
    <mergeCell ref="G22:G24"/>
    <mergeCell ref="O22:O24"/>
    <mergeCell ref="A28:A29"/>
    <mergeCell ref="B28:B29"/>
    <mergeCell ref="C28:C29"/>
    <mergeCell ref="D28:D29"/>
    <mergeCell ref="E28:E29"/>
    <mergeCell ref="F28:F29"/>
    <mergeCell ref="G28:G29"/>
    <mergeCell ref="O28:O29"/>
    <mergeCell ref="A22:A24"/>
    <mergeCell ref="B22:B24"/>
    <mergeCell ref="C22:C24"/>
    <mergeCell ref="D22:D24"/>
    <mergeCell ref="E22:E24"/>
    <mergeCell ref="F22:F24"/>
    <mergeCell ref="G11:G16"/>
    <mergeCell ref="O11:O16"/>
    <mergeCell ref="A17:A18"/>
    <mergeCell ref="B17:B18"/>
    <mergeCell ref="C17:C18"/>
    <mergeCell ref="D17:D18"/>
    <mergeCell ref="E17:E18"/>
    <mergeCell ref="F17:F18"/>
    <mergeCell ref="G17:G18"/>
    <mergeCell ref="O17:O18"/>
    <mergeCell ref="A11:A16"/>
    <mergeCell ref="B11:B16"/>
    <mergeCell ref="C11:C16"/>
    <mergeCell ref="D11:D16"/>
    <mergeCell ref="E11:E16"/>
    <mergeCell ref="F11:F16"/>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 xml:space="preserve">&amp;R&amp;"Arial,Negrita"&amp;10&amp;K0070C0Página &amp;P&amp;K01+000  |  &amp;K08-0244 &amp;K08-048
</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9"/>
  <sheetViews>
    <sheetView topLeftCell="A40" zoomScale="95" zoomScaleNormal="95" workbookViewId="0">
      <selection activeCell="O48" sqref="O48"/>
    </sheetView>
  </sheetViews>
  <sheetFormatPr baseColWidth="10" defaultColWidth="24.28515625" defaultRowHeight="15.75" x14ac:dyDescent="0.25"/>
  <cols>
    <col min="1" max="1" width="16.14062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108"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140</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45" customHeight="1" x14ac:dyDescent="0.25">
      <c r="A11" s="320" t="s">
        <v>595</v>
      </c>
      <c r="B11" s="355">
        <v>0.5</v>
      </c>
      <c r="C11" s="327" t="s">
        <v>596</v>
      </c>
      <c r="D11" s="356" t="s">
        <v>597</v>
      </c>
      <c r="E11" s="318">
        <v>12</v>
      </c>
      <c r="F11" s="320" t="s">
        <v>598</v>
      </c>
      <c r="G11" s="320" t="s">
        <v>599</v>
      </c>
      <c r="H11" s="37" t="s">
        <v>600</v>
      </c>
      <c r="I11" s="41">
        <v>0.05</v>
      </c>
      <c r="J11" s="52" t="s">
        <v>601</v>
      </c>
      <c r="K11" s="8">
        <v>3</v>
      </c>
      <c r="L11" s="62">
        <v>3</v>
      </c>
      <c r="M11" s="62">
        <v>3</v>
      </c>
      <c r="N11" s="50">
        <v>3</v>
      </c>
      <c r="O11" s="325">
        <f>[1]DAAyCC!$K$54</f>
        <v>6908233</v>
      </c>
    </row>
    <row r="12" spans="1:15" ht="60" customHeight="1" x14ac:dyDescent="0.25">
      <c r="A12" s="320"/>
      <c r="B12" s="355"/>
      <c r="C12" s="327"/>
      <c r="D12" s="356"/>
      <c r="E12" s="318"/>
      <c r="F12" s="320"/>
      <c r="G12" s="320"/>
      <c r="H12" s="37" t="s">
        <v>602</v>
      </c>
      <c r="I12" s="41">
        <v>0.2</v>
      </c>
      <c r="J12" s="52" t="s">
        <v>603</v>
      </c>
      <c r="K12" s="8">
        <v>3</v>
      </c>
      <c r="L12" s="62">
        <v>3</v>
      </c>
      <c r="M12" s="62">
        <v>3</v>
      </c>
      <c r="N12" s="50">
        <v>3</v>
      </c>
      <c r="O12" s="325"/>
    </row>
    <row r="13" spans="1:15" ht="43.5" customHeight="1" x14ac:dyDescent="0.25">
      <c r="A13" s="320"/>
      <c r="B13" s="355"/>
      <c r="C13" s="327"/>
      <c r="D13" s="356"/>
      <c r="E13" s="318"/>
      <c r="F13" s="320"/>
      <c r="G13" s="320"/>
      <c r="H13" s="37" t="s">
        <v>604</v>
      </c>
      <c r="I13" s="41">
        <v>0.25</v>
      </c>
      <c r="J13" s="52" t="s">
        <v>605</v>
      </c>
      <c r="K13" s="8">
        <v>3</v>
      </c>
      <c r="L13" s="62">
        <v>3</v>
      </c>
      <c r="M13" s="62">
        <v>3</v>
      </c>
      <c r="N13" s="50">
        <v>3</v>
      </c>
      <c r="O13" s="325"/>
    </row>
    <row r="14" spans="1:15" ht="60" customHeight="1" x14ac:dyDescent="0.25">
      <c r="A14" s="320"/>
      <c r="B14" s="355"/>
      <c r="C14" s="327"/>
      <c r="D14" s="356"/>
      <c r="E14" s="318"/>
      <c r="F14" s="320"/>
      <c r="G14" s="320"/>
      <c r="H14" s="56" t="s">
        <v>606</v>
      </c>
      <c r="I14" s="43">
        <v>0.5</v>
      </c>
      <c r="J14" s="52" t="s">
        <v>607</v>
      </c>
      <c r="K14" s="8">
        <v>6</v>
      </c>
      <c r="L14" s="50">
        <v>6</v>
      </c>
      <c r="M14" s="50">
        <v>6</v>
      </c>
      <c r="N14" s="50">
        <v>6</v>
      </c>
      <c r="O14" s="325"/>
    </row>
    <row r="15" spans="1:15" ht="60" x14ac:dyDescent="0.25">
      <c r="A15" s="315" t="s">
        <v>1762</v>
      </c>
      <c r="B15" s="316">
        <v>0.15</v>
      </c>
      <c r="C15" s="320" t="s">
        <v>609</v>
      </c>
      <c r="D15" s="317" t="s">
        <v>610</v>
      </c>
      <c r="E15" s="436">
        <v>1</v>
      </c>
      <c r="F15" s="320" t="s">
        <v>598</v>
      </c>
      <c r="G15" s="317" t="s">
        <v>611</v>
      </c>
      <c r="H15" s="49" t="s">
        <v>612</v>
      </c>
      <c r="I15" s="59">
        <v>0.05</v>
      </c>
      <c r="J15" s="52" t="s">
        <v>613</v>
      </c>
      <c r="K15" s="8">
        <v>1</v>
      </c>
      <c r="L15" s="8" t="s">
        <v>36</v>
      </c>
      <c r="M15" s="8" t="s">
        <v>36</v>
      </c>
      <c r="N15" s="8" t="s">
        <v>36</v>
      </c>
      <c r="O15" s="430">
        <f>[1]DAAyCC!$K$66</f>
        <v>283400</v>
      </c>
    </row>
    <row r="16" spans="1:15" ht="30" x14ac:dyDescent="0.25">
      <c r="A16" s="315"/>
      <c r="B16" s="316"/>
      <c r="C16" s="320"/>
      <c r="D16" s="317"/>
      <c r="E16" s="436"/>
      <c r="F16" s="320"/>
      <c r="G16" s="317"/>
      <c r="H16" s="49" t="s">
        <v>614</v>
      </c>
      <c r="I16" s="59">
        <v>0.05</v>
      </c>
      <c r="J16" s="52" t="s">
        <v>615</v>
      </c>
      <c r="K16" s="8" t="s">
        <v>36</v>
      </c>
      <c r="L16" s="8">
        <v>1</v>
      </c>
      <c r="M16" s="8">
        <v>1</v>
      </c>
      <c r="N16" s="8" t="s">
        <v>36</v>
      </c>
      <c r="O16" s="430"/>
    </row>
    <row r="17" spans="1:15" ht="60" x14ac:dyDescent="0.25">
      <c r="A17" s="315"/>
      <c r="B17" s="316"/>
      <c r="C17" s="320"/>
      <c r="D17" s="317"/>
      <c r="E17" s="436"/>
      <c r="F17" s="320"/>
      <c r="G17" s="317"/>
      <c r="H17" s="49" t="s">
        <v>616</v>
      </c>
      <c r="I17" s="59">
        <v>0.55000000000000004</v>
      </c>
      <c r="J17" s="52" t="s">
        <v>617</v>
      </c>
      <c r="K17" s="8" t="s">
        <v>36</v>
      </c>
      <c r="L17" s="8">
        <v>3</v>
      </c>
      <c r="M17" s="8">
        <v>3</v>
      </c>
      <c r="N17" s="8">
        <v>3</v>
      </c>
      <c r="O17" s="430"/>
    </row>
    <row r="18" spans="1:15" ht="45.75" customHeight="1" x14ac:dyDescent="0.25">
      <c r="A18" s="315"/>
      <c r="B18" s="316"/>
      <c r="C18" s="320"/>
      <c r="D18" s="317"/>
      <c r="E18" s="436"/>
      <c r="F18" s="320"/>
      <c r="G18" s="317"/>
      <c r="H18" s="49" t="s">
        <v>618</v>
      </c>
      <c r="I18" s="59">
        <v>0.2</v>
      </c>
      <c r="J18" s="52" t="s">
        <v>619</v>
      </c>
      <c r="K18" s="8" t="s">
        <v>36</v>
      </c>
      <c r="L18" s="8">
        <v>3</v>
      </c>
      <c r="M18" s="8">
        <v>3</v>
      </c>
      <c r="N18" s="8">
        <v>3</v>
      </c>
      <c r="O18" s="430"/>
    </row>
    <row r="19" spans="1:15" ht="45.75" customHeight="1" x14ac:dyDescent="0.25">
      <c r="A19" s="315"/>
      <c r="B19" s="316"/>
      <c r="C19" s="320"/>
      <c r="D19" s="317"/>
      <c r="E19" s="436"/>
      <c r="F19" s="320"/>
      <c r="G19" s="317"/>
      <c r="H19" s="49" t="s">
        <v>620</v>
      </c>
      <c r="I19" s="59">
        <v>0.15</v>
      </c>
      <c r="J19" s="52" t="s">
        <v>608</v>
      </c>
      <c r="K19" s="8" t="s">
        <v>36</v>
      </c>
      <c r="L19" s="8" t="s">
        <v>36</v>
      </c>
      <c r="M19" s="8" t="s">
        <v>36</v>
      </c>
      <c r="N19" s="28">
        <v>1</v>
      </c>
      <c r="O19" s="430"/>
    </row>
    <row r="20" spans="1:15" s="24" customFormat="1" ht="15.75" customHeight="1" x14ac:dyDescent="0.25">
      <c r="E20" s="71"/>
      <c r="O20" s="223"/>
    </row>
    <row r="26" spans="1:15" ht="75" customHeight="1" x14ac:dyDescent="0.25">
      <c r="A26" s="320" t="s">
        <v>621</v>
      </c>
      <c r="B26" s="355">
        <v>0.05</v>
      </c>
      <c r="C26" s="327" t="s">
        <v>622</v>
      </c>
      <c r="D26" s="356" t="s">
        <v>623</v>
      </c>
      <c r="E26" s="318">
        <v>1</v>
      </c>
      <c r="F26" s="320" t="s">
        <v>598</v>
      </c>
      <c r="G26" s="317" t="s">
        <v>611</v>
      </c>
      <c r="H26" s="56" t="s">
        <v>624</v>
      </c>
      <c r="I26" s="43">
        <v>0.05</v>
      </c>
      <c r="J26" s="52" t="s">
        <v>772</v>
      </c>
      <c r="K26" s="8">
        <v>1</v>
      </c>
      <c r="L26" s="62">
        <v>1</v>
      </c>
      <c r="M26" s="8">
        <v>1</v>
      </c>
      <c r="N26" s="50">
        <v>1</v>
      </c>
      <c r="O26" s="325">
        <f>[1]DAAyCC!$K$80</f>
        <v>80000</v>
      </c>
    </row>
    <row r="27" spans="1:15" ht="60" x14ac:dyDescent="0.25">
      <c r="A27" s="320"/>
      <c r="B27" s="355"/>
      <c r="C27" s="327"/>
      <c r="D27" s="356"/>
      <c r="E27" s="318"/>
      <c r="F27" s="320"/>
      <c r="G27" s="317"/>
      <c r="H27" s="211" t="s">
        <v>625</v>
      </c>
      <c r="I27" s="43">
        <v>0.2</v>
      </c>
      <c r="J27" s="52" t="s">
        <v>1753</v>
      </c>
      <c r="K27" s="8" t="s">
        <v>36</v>
      </c>
      <c r="L27" s="8" t="s">
        <v>36</v>
      </c>
      <c r="M27" s="8">
        <v>2</v>
      </c>
      <c r="N27" s="50">
        <v>1</v>
      </c>
      <c r="O27" s="325"/>
    </row>
    <row r="28" spans="1:15" ht="45" customHeight="1" x14ac:dyDescent="0.25">
      <c r="A28" s="320"/>
      <c r="B28" s="355"/>
      <c r="C28" s="327"/>
      <c r="D28" s="356"/>
      <c r="E28" s="318"/>
      <c r="F28" s="320"/>
      <c r="G28" s="317"/>
      <c r="H28" s="56" t="s">
        <v>626</v>
      </c>
      <c r="I28" s="43">
        <v>0.1</v>
      </c>
      <c r="J28" s="52" t="s">
        <v>1754</v>
      </c>
      <c r="K28" s="8">
        <v>1</v>
      </c>
      <c r="L28" s="8" t="s">
        <v>36</v>
      </c>
      <c r="M28" s="8" t="s">
        <v>36</v>
      </c>
      <c r="N28" s="8" t="s">
        <v>36</v>
      </c>
      <c r="O28" s="325"/>
    </row>
    <row r="29" spans="1:15" ht="45" x14ac:dyDescent="0.25">
      <c r="A29" s="320"/>
      <c r="B29" s="355"/>
      <c r="C29" s="327"/>
      <c r="D29" s="356"/>
      <c r="E29" s="318"/>
      <c r="F29" s="320"/>
      <c r="G29" s="317"/>
      <c r="H29" s="56" t="s">
        <v>1752</v>
      </c>
      <c r="I29" s="43">
        <v>0.4</v>
      </c>
      <c r="J29" s="52" t="s">
        <v>1755</v>
      </c>
      <c r="K29" s="8" t="s">
        <v>36</v>
      </c>
      <c r="L29" s="50">
        <v>1</v>
      </c>
      <c r="M29" s="8" t="s">
        <v>36</v>
      </c>
      <c r="N29" s="8" t="s">
        <v>36</v>
      </c>
      <c r="O29" s="325"/>
    </row>
    <row r="30" spans="1:15" ht="45.75" customHeight="1" x14ac:dyDescent="0.25">
      <c r="A30" s="320"/>
      <c r="B30" s="355"/>
      <c r="C30" s="327"/>
      <c r="D30" s="356"/>
      <c r="E30" s="318"/>
      <c r="F30" s="320"/>
      <c r="G30" s="317"/>
      <c r="H30" s="56" t="s">
        <v>627</v>
      </c>
      <c r="I30" s="43">
        <v>0.2</v>
      </c>
      <c r="J30" s="52" t="s">
        <v>772</v>
      </c>
      <c r="K30" s="8" t="s">
        <v>36</v>
      </c>
      <c r="L30" s="8" t="s">
        <v>36</v>
      </c>
      <c r="M30" s="62">
        <v>1</v>
      </c>
      <c r="N30" s="8" t="s">
        <v>36</v>
      </c>
      <c r="O30" s="325"/>
    </row>
    <row r="31" spans="1:15" ht="45" x14ac:dyDescent="0.25">
      <c r="A31" s="320"/>
      <c r="B31" s="355"/>
      <c r="C31" s="327"/>
      <c r="D31" s="356"/>
      <c r="E31" s="318"/>
      <c r="F31" s="320"/>
      <c r="G31" s="317"/>
      <c r="H31" s="49" t="s">
        <v>628</v>
      </c>
      <c r="I31" s="59">
        <v>0.01</v>
      </c>
      <c r="J31" s="51" t="s">
        <v>1756</v>
      </c>
      <c r="K31" s="8" t="s">
        <v>36</v>
      </c>
      <c r="L31" s="8" t="s">
        <v>36</v>
      </c>
      <c r="M31" s="8" t="s">
        <v>36</v>
      </c>
      <c r="N31" s="62">
        <v>1</v>
      </c>
      <c r="O31" s="325"/>
    </row>
    <row r="32" spans="1:15" ht="45" x14ac:dyDescent="0.25">
      <c r="A32" s="320"/>
      <c r="B32" s="355"/>
      <c r="C32" s="327"/>
      <c r="D32" s="356"/>
      <c r="E32" s="318"/>
      <c r="F32" s="320"/>
      <c r="G32" s="317"/>
      <c r="H32" s="49" t="s">
        <v>629</v>
      </c>
      <c r="I32" s="59">
        <v>0.04</v>
      </c>
      <c r="J32" s="51" t="s">
        <v>1757</v>
      </c>
      <c r="K32" s="8" t="s">
        <v>36</v>
      </c>
      <c r="L32" s="8" t="s">
        <v>36</v>
      </c>
      <c r="M32" s="8" t="s">
        <v>36</v>
      </c>
      <c r="N32" s="62">
        <v>1</v>
      </c>
      <c r="O32" s="325"/>
    </row>
    <row r="33" spans="1:15" ht="91.5" customHeight="1" x14ac:dyDescent="0.25">
      <c r="A33" s="315" t="s">
        <v>630</v>
      </c>
      <c r="B33" s="316">
        <v>0.05</v>
      </c>
      <c r="C33" s="315" t="s">
        <v>631</v>
      </c>
      <c r="D33" s="317" t="s">
        <v>632</v>
      </c>
      <c r="E33" s="318">
        <v>3</v>
      </c>
      <c r="F33" s="320" t="s">
        <v>598</v>
      </c>
      <c r="G33" s="317" t="s">
        <v>633</v>
      </c>
      <c r="H33" s="49" t="s">
        <v>634</v>
      </c>
      <c r="I33" s="59">
        <v>0.2</v>
      </c>
      <c r="J33" s="52" t="s">
        <v>635</v>
      </c>
      <c r="K33" s="8">
        <v>1</v>
      </c>
      <c r="L33" s="8" t="s">
        <v>36</v>
      </c>
      <c r="M33" s="8" t="s">
        <v>36</v>
      </c>
      <c r="N33" s="8" t="s">
        <v>36</v>
      </c>
      <c r="O33" s="437">
        <f>[1]DAAyCC!$K$84</f>
        <v>0</v>
      </c>
    </row>
    <row r="34" spans="1:15" ht="57" customHeight="1" x14ac:dyDescent="0.25">
      <c r="A34" s="315"/>
      <c r="B34" s="316"/>
      <c r="C34" s="315"/>
      <c r="D34" s="317"/>
      <c r="E34" s="318"/>
      <c r="F34" s="320"/>
      <c r="G34" s="317"/>
      <c r="H34" s="49" t="s">
        <v>1758</v>
      </c>
      <c r="I34" s="59">
        <v>0.3</v>
      </c>
      <c r="J34" s="52" t="s">
        <v>636</v>
      </c>
      <c r="K34" s="8">
        <v>1</v>
      </c>
      <c r="L34" s="8" t="s">
        <v>36</v>
      </c>
      <c r="M34" s="8" t="s">
        <v>36</v>
      </c>
      <c r="N34" s="8" t="s">
        <v>36</v>
      </c>
      <c r="O34" s="437"/>
    </row>
    <row r="35" spans="1:15" ht="57" customHeight="1" x14ac:dyDescent="0.25">
      <c r="A35" s="315"/>
      <c r="B35" s="316"/>
      <c r="C35" s="315"/>
      <c r="D35" s="317"/>
      <c r="E35" s="318"/>
      <c r="F35" s="320"/>
      <c r="G35" s="317"/>
      <c r="H35" s="49" t="s">
        <v>637</v>
      </c>
      <c r="I35" s="59">
        <v>0.5</v>
      </c>
      <c r="J35" s="52" t="s">
        <v>638</v>
      </c>
      <c r="K35" s="8" t="s">
        <v>36</v>
      </c>
      <c r="L35" s="50">
        <v>1</v>
      </c>
      <c r="M35" s="50">
        <v>1</v>
      </c>
      <c r="N35" s="50">
        <v>1</v>
      </c>
      <c r="O35" s="437"/>
    </row>
    <row r="36" spans="1:15" s="97" customFormat="1" ht="15.75" customHeight="1" x14ac:dyDescent="0.25">
      <c r="E36" s="207"/>
      <c r="O36" s="229"/>
    </row>
    <row r="37" spans="1:15" ht="75" x14ac:dyDescent="0.25">
      <c r="A37" s="305" t="s">
        <v>639</v>
      </c>
      <c r="B37" s="307">
        <v>0.15</v>
      </c>
      <c r="C37" s="305" t="s">
        <v>640</v>
      </c>
      <c r="D37" s="305" t="s">
        <v>641</v>
      </c>
      <c r="E37" s="403">
        <v>10</v>
      </c>
      <c r="F37" s="305" t="s">
        <v>598</v>
      </c>
      <c r="G37" s="305" t="s">
        <v>642</v>
      </c>
      <c r="H37" s="56" t="s">
        <v>643</v>
      </c>
      <c r="I37" s="43">
        <v>0.1</v>
      </c>
      <c r="J37" s="52" t="s">
        <v>644</v>
      </c>
      <c r="K37" s="8" t="s">
        <v>36</v>
      </c>
      <c r="L37" s="62">
        <v>2</v>
      </c>
      <c r="M37" s="62">
        <v>2</v>
      </c>
      <c r="N37" s="50">
        <v>2</v>
      </c>
      <c r="O37" s="294">
        <f>[1]DAAyCC!$K$96</f>
        <v>0</v>
      </c>
    </row>
    <row r="38" spans="1:15" ht="45" x14ac:dyDescent="0.25">
      <c r="A38" s="306"/>
      <c r="B38" s="308"/>
      <c r="C38" s="306"/>
      <c r="D38" s="306"/>
      <c r="E38" s="407"/>
      <c r="F38" s="306"/>
      <c r="G38" s="306"/>
      <c r="H38" s="56" t="s">
        <v>645</v>
      </c>
      <c r="I38" s="43">
        <v>0.1</v>
      </c>
      <c r="J38" s="52" t="s">
        <v>646</v>
      </c>
      <c r="K38" s="8">
        <v>1</v>
      </c>
      <c r="L38" s="62">
        <v>2</v>
      </c>
      <c r="M38" s="62">
        <v>2</v>
      </c>
      <c r="N38" s="50">
        <v>2</v>
      </c>
      <c r="O38" s="295"/>
    </row>
    <row r="39" spans="1:15" ht="45" x14ac:dyDescent="0.25">
      <c r="A39" s="306"/>
      <c r="B39" s="308"/>
      <c r="C39" s="306"/>
      <c r="D39" s="306"/>
      <c r="E39" s="407"/>
      <c r="F39" s="306"/>
      <c r="G39" s="306"/>
      <c r="H39" s="56" t="s">
        <v>647</v>
      </c>
      <c r="I39" s="43">
        <v>0.05</v>
      </c>
      <c r="J39" s="52" t="s">
        <v>648</v>
      </c>
      <c r="K39" s="8" t="s">
        <v>36</v>
      </c>
      <c r="L39" s="62">
        <v>3</v>
      </c>
      <c r="M39" s="62">
        <v>3</v>
      </c>
      <c r="N39" s="50">
        <v>3</v>
      </c>
      <c r="O39" s="295"/>
    </row>
    <row r="40" spans="1:15" ht="45" x14ac:dyDescent="0.25">
      <c r="A40" s="306"/>
      <c r="B40" s="308"/>
      <c r="C40" s="306"/>
      <c r="D40" s="306"/>
      <c r="E40" s="407"/>
      <c r="F40" s="306"/>
      <c r="G40" s="306"/>
      <c r="H40" s="56" t="s">
        <v>649</v>
      </c>
      <c r="I40" s="43">
        <v>0.15</v>
      </c>
      <c r="J40" s="52" t="s">
        <v>650</v>
      </c>
      <c r="K40" s="8">
        <v>3</v>
      </c>
      <c r="L40" s="50">
        <v>3</v>
      </c>
      <c r="M40" s="50">
        <v>3</v>
      </c>
      <c r="N40" s="50">
        <v>2</v>
      </c>
      <c r="O40" s="295"/>
    </row>
    <row r="41" spans="1:15" ht="45" x14ac:dyDescent="0.25">
      <c r="A41" s="306"/>
      <c r="B41" s="308"/>
      <c r="C41" s="306"/>
      <c r="D41" s="306"/>
      <c r="E41" s="407"/>
      <c r="F41" s="306"/>
      <c r="G41" s="306"/>
      <c r="H41" s="56" t="s">
        <v>651</v>
      </c>
      <c r="I41" s="43">
        <v>0.1</v>
      </c>
      <c r="J41" s="52" t="s">
        <v>652</v>
      </c>
      <c r="K41" s="8">
        <v>3</v>
      </c>
      <c r="L41" s="50">
        <v>3</v>
      </c>
      <c r="M41" s="62">
        <v>3</v>
      </c>
      <c r="N41" s="50">
        <v>2</v>
      </c>
      <c r="O41" s="295"/>
    </row>
    <row r="42" spans="1:15" ht="45" x14ac:dyDescent="0.25">
      <c r="A42" s="306"/>
      <c r="B42" s="308"/>
      <c r="C42" s="306"/>
      <c r="D42" s="306"/>
      <c r="E42" s="407"/>
      <c r="F42" s="306"/>
      <c r="G42" s="306"/>
      <c r="H42" s="49" t="s">
        <v>653</v>
      </c>
      <c r="I42" s="59">
        <v>0.15</v>
      </c>
      <c r="J42" s="52" t="s">
        <v>650</v>
      </c>
      <c r="K42" s="8">
        <v>3</v>
      </c>
      <c r="L42" s="50">
        <v>3</v>
      </c>
      <c r="M42" s="50">
        <v>3</v>
      </c>
      <c r="N42" s="50">
        <v>2</v>
      </c>
      <c r="O42" s="295"/>
    </row>
    <row r="43" spans="1:15" ht="45" x14ac:dyDescent="0.25">
      <c r="A43" s="306"/>
      <c r="B43" s="308"/>
      <c r="C43" s="306"/>
      <c r="D43" s="306"/>
      <c r="E43" s="407"/>
      <c r="F43" s="306"/>
      <c r="G43" s="306"/>
      <c r="H43" s="49" t="s">
        <v>654</v>
      </c>
      <c r="I43" s="59">
        <v>0.1</v>
      </c>
      <c r="J43" s="52" t="s">
        <v>652</v>
      </c>
      <c r="K43" s="8">
        <v>3</v>
      </c>
      <c r="L43" s="50">
        <v>3</v>
      </c>
      <c r="M43" s="50">
        <v>3</v>
      </c>
      <c r="N43" s="50">
        <v>2</v>
      </c>
      <c r="O43" s="295"/>
    </row>
    <row r="44" spans="1:15" ht="45" x14ac:dyDescent="0.25">
      <c r="A44" s="306"/>
      <c r="B44" s="308"/>
      <c r="C44" s="306"/>
      <c r="D44" s="306"/>
      <c r="E44" s="407"/>
      <c r="F44" s="306"/>
      <c r="G44" s="306"/>
      <c r="H44" s="49" t="s">
        <v>655</v>
      </c>
      <c r="I44" s="59">
        <v>0.15</v>
      </c>
      <c r="J44" s="52" t="s">
        <v>656</v>
      </c>
      <c r="K44" s="8">
        <v>1</v>
      </c>
      <c r="L44" s="50" t="s">
        <v>36</v>
      </c>
      <c r="M44" s="8">
        <v>1</v>
      </c>
      <c r="N44" s="50" t="s">
        <v>36</v>
      </c>
      <c r="O44" s="295"/>
    </row>
    <row r="45" spans="1:15" ht="30" x14ac:dyDescent="0.25">
      <c r="A45" s="332"/>
      <c r="B45" s="360"/>
      <c r="C45" s="332"/>
      <c r="D45" s="332"/>
      <c r="E45" s="404"/>
      <c r="F45" s="332"/>
      <c r="G45" s="332"/>
      <c r="H45" s="49" t="s">
        <v>657</v>
      </c>
      <c r="I45" s="59">
        <v>0.1</v>
      </c>
      <c r="J45" s="51" t="s">
        <v>658</v>
      </c>
      <c r="K45" s="50" t="s">
        <v>36</v>
      </c>
      <c r="L45" s="50" t="s">
        <v>36</v>
      </c>
      <c r="M45" s="50" t="s">
        <v>36</v>
      </c>
      <c r="N45" s="8">
        <v>1</v>
      </c>
      <c r="O45" s="329"/>
    </row>
    <row r="46" spans="1:15" x14ac:dyDescent="0.25">
      <c r="A46" s="370"/>
      <c r="B46" s="371">
        <f>SUM(B11:B45)</f>
        <v>0.90000000000000013</v>
      </c>
      <c r="C46" s="372"/>
      <c r="D46" s="372"/>
      <c r="E46" s="372"/>
      <c r="F46" s="372"/>
      <c r="G46" s="372"/>
      <c r="H46" s="372"/>
      <c r="I46" s="371">
        <f>SUM(I11:I45)/6</f>
        <v>0.83333333333333315</v>
      </c>
      <c r="J46" s="373" t="s">
        <v>22</v>
      </c>
      <c r="K46" s="373"/>
      <c r="L46" s="373"/>
      <c r="M46" s="373"/>
      <c r="N46" s="373"/>
      <c r="O46" s="9">
        <f>O48-O47</f>
        <v>7271633</v>
      </c>
    </row>
    <row r="47" spans="1:15" x14ac:dyDescent="0.25">
      <c r="A47" s="370"/>
      <c r="B47" s="372"/>
      <c r="C47" s="372"/>
      <c r="D47" s="372"/>
      <c r="E47" s="372"/>
      <c r="F47" s="372"/>
      <c r="G47" s="372"/>
      <c r="H47" s="372"/>
      <c r="I47" s="372"/>
      <c r="J47" s="373" t="s">
        <v>23</v>
      </c>
      <c r="K47" s="373"/>
      <c r="L47" s="373"/>
      <c r="M47" s="373"/>
      <c r="N47" s="373"/>
      <c r="O47" s="9">
        <f>[1]DAAyCC!$L$97</f>
        <v>0</v>
      </c>
    </row>
    <row r="48" spans="1:15" ht="15.75" customHeight="1" x14ac:dyDescent="0.25">
      <c r="A48" s="299" t="s">
        <v>24</v>
      </c>
      <c r="B48" s="300"/>
      <c r="C48" s="300"/>
      <c r="D48" s="300"/>
      <c r="E48" s="300"/>
      <c r="F48" s="300"/>
      <c r="G48" s="300"/>
      <c r="H48" s="300"/>
      <c r="I48" s="300"/>
      <c r="J48" s="300"/>
      <c r="K48" s="300"/>
      <c r="L48" s="300"/>
      <c r="M48" s="300"/>
      <c r="N48" s="301"/>
      <c r="O48" s="10">
        <f>[1]DAAyCC!$K$97</f>
        <v>7271633</v>
      </c>
    </row>
    <row r="49" spans="1:15" x14ac:dyDescent="0.25">
      <c r="A49" s="11"/>
      <c r="B49" s="45"/>
      <c r="C49" s="11"/>
      <c r="D49" s="11"/>
      <c r="E49" s="45"/>
      <c r="F49" s="45"/>
      <c r="G49" s="45"/>
      <c r="H49" s="11"/>
      <c r="I49" s="45"/>
      <c r="J49" s="45"/>
      <c r="K49" s="304" t="s">
        <v>15</v>
      </c>
      <c r="L49" s="304"/>
      <c r="M49" s="304"/>
      <c r="N49" s="304"/>
      <c r="O49" s="102">
        <v>52</v>
      </c>
    </row>
    <row r="51" spans="1:15" ht="15.75" customHeight="1" x14ac:dyDescent="0.25">
      <c r="K51" s="288" t="s">
        <v>16</v>
      </c>
      <c r="L51" s="288"/>
      <c r="M51" s="288"/>
      <c r="N51" s="288"/>
      <c r="O51" s="288"/>
    </row>
    <row r="52" spans="1:15" ht="15.75" customHeight="1" x14ac:dyDescent="0.25">
      <c r="K52" s="289"/>
      <c r="L52" s="289"/>
      <c r="M52" s="289"/>
      <c r="N52" s="289"/>
      <c r="O52" s="289"/>
    </row>
    <row r="53" spans="1:15" ht="15" x14ac:dyDescent="0.25">
      <c r="K53" s="289"/>
      <c r="L53" s="289"/>
      <c r="M53" s="289"/>
      <c r="N53" s="289"/>
      <c r="O53" s="289"/>
    </row>
    <row r="54" spans="1:15" ht="15" x14ac:dyDescent="0.25">
      <c r="J54" s="66"/>
      <c r="K54" s="289"/>
      <c r="L54" s="289"/>
      <c r="M54" s="289"/>
      <c r="N54" s="289"/>
      <c r="O54" s="289"/>
    </row>
    <row r="55" spans="1:15" ht="15" x14ac:dyDescent="0.25">
      <c r="J55" s="66"/>
      <c r="K55" s="289"/>
      <c r="L55" s="289"/>
      <c r="M55" s="289"/>
      <c r="N55" s="289"/>
      <c r="O55" s="289"/>
    </row>
    <row r="56" spans="1:15" ht="15" x14ac:dyDescent="0.25">
      <c r="J56" s="66"/>
      <c r="K56" s="289"/>
      <c r="L56" s="289"/>
      <c r="M56" s="289"/>
      <c r="N56" s="289"/>
      <c r="O56" s="289"/>
    </row>
    <row r="57" spans="1:15" ht="15" x14ac:dyDescent="0.25">
      <c r="A57" s="303"/>
      <c r="B57" s="303"/>
      <c r="C57" s="303"/>
      <c r="D57" s="303"/>
      <c r="E57" s="66"/>
      <c r="F57" s="438"/>
      <c r="G57" s="438"/>
      <c r="H57" s="438"/>
      <c r="I57" s="438"/>
      <c r="J57" s="97"/>
      <c r="K57" s="290"/>
      <c r="L57" s="290"/>
      <c r="M57" s="290"/>
      <c r="N57" s="290"/>
      <c r="O57" s="290"/>
    </row>
    <row r="58" spans="1:15" ht="15" customHeight="1" x14ac:dyDescent="0.25">
      <c r="A58" s="285" t="s">
        <v>659</v>
      </c>
      <c r="B58" s="285"/>
      <c r="C58" s="285"/>
      <c r="D58" s="285"/>
      <c r="E58" s="66"/>
      <c r="F58" s="285" t="s">
        <v>660</v>
      </c>
      <c r="G58" s="285"/>
      <c r="H58" s="285"/>
      <c r="I58" s="285"/>
      <c r="J58" s="97"/>
      <c r="K58" s="291" t="s">
        <v>17</v>
      </c>
      <c r="L58" s="291"/>
      <c r="M58" s="291"/>
      <c r="N58" s="291"/>
      <c r="O58" s="291"/>
    </row>
    <row r="59" spans="1:15" ht="15" customHeight="1" x14ac:dyDescent="0.25">
      <c r="A59" s="286" t="s">
        <v>661</v>
      </c>
      <c r="B59" s="286"/>
      <c r="C59" s="286"/>
      <c r="D59" s="286"/>
      <c r="E59" s="66"/>
      <c r="F59" s="286" t="s">
        <v>662</v>
      </c>
      <c r="G59" s="286"/>
      <c r="H59" s="286"/>
      <c r="I59" s="286"/>
      <c r="J59" s="97"/>
      <c r="K59" s="292" t="s">
        <v>18</v>
      </c>
      <c r="L59" s="292"/>
      <c r="M59" s="292"/>
      <c r="N59" s="292"/>
      <c r="O59" s="292"/>
    </row>
    <row r="60" spans="1:15" ht="15" x14ac:dyDescent="0.2">
      <c r="A60" s="286"/>
      <c r="B60" s="286"/>
      <c r="C60" s="286"/>
      <c r="D60" s="286"/>
      <c r="E60" s="140"/>
      <c r="F60" s="139"/>
      <c r="G60" s="139"/>
      <c r="H60" s="142"/>
      <c r="I60" s="142"/>
      <c r="J60" s="141"/>
      <c r="K60" s="434"/>
      <c r="L60" s="434"/>
      <c r="M60" s="434"/>
      <c r="N60" s="434"/>
      <c r="O60" s="434"/>
    </row>
    <row r="61" spans="1:15" ht="15" x14ac:dyDescent="0.2">
      <c r="A61" s="139"/>
      <c r="B61" s="140"/>
      <c r="C61" s="139"/>
      <c r="D61" s="139"/>
      <c r="E61" s="140"/>
      <c r="F61" s="139"/>
      <c r="G61" s="139"/>
      <c r="H61" s="142"/>
      <c r="I61" s="142"/>
      <c r="J61" s="141"/>
      <c r="K61" s="434"/>
      <c r="L61" s="434"/>
      <c r="M61" s="434"/>
      <c r="N61" s="434"/>
      <c r="O61" s="434"/>
    </row>
    <row r="62" spans="1:15" ht="15" x14ac:dyDescent="0.2">
      <c r="A62" s="139"/>
      <c r="B62" s="140"/>
      <c r="C62" s="139"/>
      <c r="D62" s="139"/>
      <c r="E62" s="140"/>
      <c r="F62" s="139"/>
      <c r="G62" s="139"/>
      <c r="H62" s="142"/>
      <c r="I62" s="142"/>
      <c r="J62" s="144"/>
      <c r="K62" s="434"/>
      <c r="L62" s="434"/>
      <c r="M62" s="434"/>
      <c r="N62" s="434"/>
      <c r="O62" s="434"/>
    </row>
    <row r="63" spans="1:15" ht="15" x14ac:dyDescent="0.2">
      <c r="A63" s="139"/>
      <c r="B63" s="140"/>
      <c r="C63" s="139"/>
      <c r="D63" s="139"/>
      <c r="E63" s="140"/>
      <c r="F63" s="139"/>
      <c r="G63" s="139"/>
      <c r="H63" s="142"/>
      <c r="I63" s="142"/>
      <c r="J63" s="144"/>
      <c r="K63" s="434"/>
      <c r="L63" s="434"/>
      <c r="M63" s="434"/>
      <c r="N63" s="434"/>
      <c r="O63" s="434"/>
    </row>
    <row r="64" spans="1:15" ht="15" x14ac:dyDescent="0.2">
      <c r="A64" s="139"/>
      <c r="B64" s="140"/>
      <c r="C64" s="139"/>
      <c r="D64" s="139"/>
      <c r="E64" s="140"/>
      <c r="F64" s="139"/>
      <c r="G64" s="139"/>
      <c r="H64" s="142"/>
      <c r="I64" s="142"/>
      <c r="J64" s="144"/>
      <c r="K64" s="434"/>
      <c r="L64" s="434"/>
      <c r="M64" s="434"/>
      <c r="N64" s="434"/>
      <c r="O64" s="434"/>
    </row>
    <row r="65" spans="1:15" ht="15" x14ac:dyDescent="0.2">
      <c r="A65" s="139"/>
      <c r="B65" s="140"/>
      <c r="C65" s="139"/>
      <c r="D65" s="139"/>
      <c r="E65" s="140"/>
      <c r="F65" s="139"/>
      <c r="G65" s="139"/>
      <c r="H65" s="142"/>
      <c r="I65" s="142"/>
      <c r="J65" s="144"/>
      <c r="K65" s="435"/>
      <c r="L65" s="435"/>
      <c r="M65" s="435"/>
      <c r="N65" s="435"/>
      <c r="O65" s="435"/>
    </row>
    <row r="66" spans="1:15" ht="15" customHeight="1" x14ac:dyDescent="0.2">
      <c r="A66" s="139"/>
      <c r="B66" s="140"/>
      <c r="C66" s="139"/>
      <c r="D66" s="139"/>
      <c r="E66" s="140"/>
      <c r="F66" s="139"/>
      <c r="G66" s="139"/>
      <c r="H66" s="142"/>
      <c r="I66" s="142"/>
      <c r="J66" s="144"/>
      <c r="K66" s="291" t="s">
        <v>19</v>
      </c>
      <c r="L66" s="291"/>
      <c r="M66" s="291"/>
      <c r="N66" s="291"/>
      <c r="O66" s="291"/>
    </row>
    <row r="67" spans="1:15" ht="15.75" customHeight="1" x14ac:dyDescent="0.2">
      <c r="A67" s="139"/>
      <c r="B67" s="140"/>
      <c r="C67" s="139"/>
      <c r="D67" s="139"/>
      <c r="E67" s="140"/>
      <c r="F67" s="139"/>
      <c r="G67" s="139"/>
      <c r="H67" s="142"/>
      <c r="I67" s="142"/>
      <c r="J67" s="144"/>
      <c r="K67" s="292" t="s">
        <v>20</v>
      </c>
      <c r="L67" s="292"/>
      <c r="M67" s="292"/>
      <c r="N67" s="292"/>
      <c r="O67" s="292"/>
    </row>
    <row r="68" spans="1:15" x14ac:dyDescent="0.2">
      <c r="A68" s="139"/>
      <c r="B68" s="140"/>
      <c r="C68" s="139"/>
      <c r="D68" s="139"/>
      <c r="E68" s="140"/>
      <c r="F68" s="139"/>
      <c r="G68" s="139"/>
      <c r="H68" s="142"/>
      <c r="I68" s="142"/>
      <c r="J68" s="144"/>
      <c r="N68" s="108"/>
      <c r="O68" s="1"/>
    </row>
    <row r="69" spans="1:15" x14ac:dyDescent="0.25">
      <c r="N69" s="108"/>
      <c r="O69" s="1"/>
    </row>
  </sheetData>
  <sheetProtection selectLockedCells="1"/>
  <mergeCells count="83">
    <mergeCell ref="K52:O57"/>
    <mergeCell ref="A57:D57"/>
    <mergeCell ref="F57:I57"/>
    <mergeCell ref="K66:O66"/>
    <mergeCell ref="K67:O67"/>
    <mergeCell ref="A58:D58"/>
    <mergeCell ref="F58:I58"/>
    <mergeCell ref="K58:O58"/>
    <mergeCell ref="A59:D60"/>
    <mergeCell ref="F59:I59"/>
    <mergeCell ref="K59:O59"/>
    <mergeCell ref="K60:O65"/>
    <mergeCell ref="A37:A45"/>
    <mergeCell ref="C37:C45"/>
    <mergeCell ref="A48:N48"/>
    <mergeCell ref="K49:N49"/>
    <mergeCell ref="K51:O51"/>
    <mergeCell ref="A46:A47"/>
    <mergeCell ref="B46:B47"/>
    <mergeCell ref="C46:H47"/>
    <mergeCell ref="I46:I47"/>
    <mergeCell ref="J46:N46"/>
    <mergeCell ref="J47:N47"/>
    <mergeCell ref="B37:B45"/>
    <mergeCell ref="O37:O45"/>
    <mergeCell ref="D37:D45"/>
    <mergeCell ref="E37:E45"/>
    <mergeCell ref="F37:F45"/>
    <mergeCell ref="G33:G35"/>
    <mergeCell ref="O33:O35"/>
    <mergeCell ref="A33:A35"/>
    <mergeCell ref="B33:B35"/>
    <mergeCell ref="C33:C35"/>
    <mergeCell ref="D33:D35"/>
    <mergeCell ref="E33:E35"/>
    <mergeCell ref="F33:F35"/>
    <mergeCell ref="F26:F32"/>
    <mergeCell ref="G26:G32"/>
    <mergeCell ref="O26:O32"/>
    <mergeCell ref="A15:A19"/>
    <mergeCell ref="B15:B19"/>
    <mergeCell ref="C15:C19"/>
    <mergeCell ref="D15:D19"/>
    <mergeCell ref="E15:E19"/>
    <mergeCell ref="F15:F19"/>
    <mergeCell ref="A26:A32"/>
    <mergeCell ref="B26:B32"/>
    <mergeCell ref="C26:C32"/>
    <mergeCell ref="D26:D32"/>
    <mergeCell ref="E26:E32"/>
    <mergeCell ref="G9:G10"/>
    <mergeCell ref="H9:H10"/>
    <mergeCell ref="I9:I10"/>
    <mergeCell ref="O9:O10"/>
    <mergeCell ref="G15:G19"/>
    <mergeCell ref="O15:O19"/>
    <mergeCell ref="D11:D14"/>
    <mergeCell ref="E11:E14"/>
    <mergeCell ref="F11:F14"/>
    <mergeCell ref="E9:E10"/>
    <mergeCell ref="F9:F10"/>
    <mergeCell ref="A6:O6"/>
    <mergeCell ref="A1:O1"/>
    <mergeCell ref="A2:O2"/>
    <mergeCell ref="A3:O3"/>
    <mergeCell ref="A4:O4"/>
    <mergeCell ref="A5:O5"/>
    <mergeCell ref="G37:G45"/>
    <mergeCell ref="A7:O7"/>
    <mergeCell ref="A8:B8"/>
    <mergeCell ref="H8:I8"/>
    <mergeCell ref="K8:N8"/>
    <mergeCell ref="A9:A10"/>
    <mergeCell ref="B9:B10"/>
    <mergeCell ref="C9:C10"/>
    <mergeCell ref="D9:D10"/>
    <mergeCell ref="J9:J10"/>
    <mergeCell ref="K9:N9"/>
    <mergeCell ref="G11:G14"/>
    <mergeCell ref="O11:O14"/>
    <mergeCell ref="A11:A14"/>
    <mergeCell ref="B11:B14"/>
    <mergeCell ref="C11:C14"/>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&amp;P&amp;K01+000  |  4</oddFoot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opLeftCell="A42" zoomScale="95" zoomScaleNormal="95" workbookViewId="0">
      <selection activeCell="O45" sqref="O45"/>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4" width="7.28515625" style="13" customWidth="1"/>
    <col min="15" max="15" width="19.7109375" style="81"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140</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92.25" customHeight="1" x14ac:dyDescent="0.25">
      <c r="A11" s="320" t="s">
        <v>663</v>
      </c>
      <c r="B11" s="355">
        <v>0.25</v>
      </c>
      <c r="C11" s="327" t="s">
        <v>664</v>
      </c>
      <c r="D11" s="356" t="s">
        <v>665</v>
      </c>
      <c r="E11" s="318">
        <v>5</v>
      </c>
      <c r="F11" s="320" t="s">
        <v>666</v>
      </c>
      <c r="G11" s="320" t="s">
        <v>667</v>
      </c>
      <c r="H11" s="56" t="s">
        <v>668</v>
      </c>
      <c r="I11" s="43">
        <v>0.2</v>
      </c>
      <c r="J11" s="52" t="s">
        <v>669</v>
      </c>
      <c r="K11" s="8">
        <v>12</v>
      </c>
      <c r="L11" s="62">
        <v>15</v>
      </c>
      <c r="M11" s="62">
        <v>12</v>
      </c>
      <c r="N11" s="50">
        <v>15</v>
      </c>
      <c r="O11" s="325">
        <f>[1]DGS!$K$77</f>
        <v>3236600</v>
      </c>
    </row>
    <row r="12" spans="1:15" ht="74.25" customHeight="1" x14ac:dyDescent="0.25">
      <c r="A12" s="320"/>
      <c r="B12" s="355"/>
      <c r="C12" s="327"/>
      <c r="D12" s="356"/>
      <c r="E12" s="318"/>
      <c r="F12" s="320"/>
      <c r="G12" s="320"/>
      <c r="H12" s="56" t="s">
        <v>670</v>
      </c>
      <c r="I12" s="43">
        <v>0.35</v>
      </c>
      <c r="J12" s="52" t="s">
        <v>669</v>
      </c>
      <c r="K12" s="8">
        <v>17</v>
      </c>
      <c r="L12" s="62">
        <v>20</v>
      </c>
      <c r="M12" s="62">
        <v>18</v>
      </c>
      <c r="N12" s="50">
        <v>22</v>
      </c>
      <c r="O12" s="325"/>
    </row>
    <row r="13" spans="1:15" ht="119.25" customHeight="1" x14ac:dyDescent="0.25">
      <c r="A13" s="320"/>
      <c r="B13" s="355"/>
      <c r="C13" s="327"/>
      <c r="D13" s="356"/>
      <c r="E13" s="318"/>
      <c r="F13" s="320"/>
      <c r="G13" s="320"/>
      <c r="H13" s="56" t="s">
        <v>671</v>
      </c>
      <c r="I13" s="43">
        <v>0.3</v>
      </c>
      <c r="J13" s="52" t="s">
        <v>263</v>
      </c>
      <c r="K13" s="8">
        <v>3</v>
      </c>
      <c r="L13" s="62">
        <v>5</v>
      </c>
      <c r="M13" s="53">
        <v>5</v>
      </c>
      <c r="N13" s="50">
        <v>5</v>
      </c>
      <c r="O13" s="325"/>
    </row>
    <row r="14" spans="1:15" ht="150" customHeight="1" x14ac:dyDescent="0.25">
      <c r="A14" s="320"/>
      <c r="B14" s="355"/>
      <c r="C14" s="327"/>
      <c r="D14" s="356"/>
      <c r="E14" s="318"/>
      <c r="F14" s="320"/>
      <c r="G14" s="320"/>
      <c r="H14" s="56" t="s">
        <v>672</v>
      </c>
      <c r="I14" s="43">
        <v>0.15</v>
      </c>
      <c r="J14" s="52"/>
      <c r="K14" s="8">
        <v>3</v>
      </c>
      <c r="L14" s="50">
        <v>5</v>
      </c>
      <c r="M14" s="62">
        <v>5</v>
      </c>
      <c r="N14" s="50">
        <v>3</v>
      </c>
      <c r="O14" s="325"/>
    </row>
    <row r="15" spans="1:15" s="97" customFormat="1" ht="15" x14ac:dyDescent="0.25">
      <c r="O15" s="228"/>
    </row>
    <row r="16" spans="1:15" s="97" customFormat="1" ht="15" x14ac:dyDescent="0.25">
      <c r="O16" s="228"/>
    </row>
    <row r="17" spans="1:15" s="97" customFormat="1" ht="15" x14ac:dyDescent="0.25">
      <c r="O17" s="228"/>
    </row>
    <row r="18" spans="1:15" s="97" customFormat="1" ht="15" x14ac:dyDescent="0.25">
      <c r="O18" s="228"/>
    </row>
    <row r="19" spans="1:15" s="97" customFormat="1" ht="15" x14ac:dyDescent="0.25">
      <c r="O19" s="228"/>
    </row>
    <row r="20" spans="1:15" s="97" customFormat="1" ht="15" x14ac:dyDescent="0.25">
      <c r="O20" s="228"/>
    </row>
    <row r="21" spans="1:15" ht="87.75" customHeight="1" x14ac:dyDescent="0.25">
      <c r="A21" s="315" t="s">
        <v>673</v>
      </c>
      <c r="B21" s="316">
        <v>0.25</v>
      </c>
      <c r="C21" s="315" t="s">
        <v>674</v>
      </c>
      <c r="D21" s="317" t="s">
        <v>675</v>
      </c>
      <c r="E21" s="318">
        <v>24</v>
      </c>
      <c r="F21" s="317" t="s">
        <v>666</v>
      </c>
      <c r="G21" s="317" t="s">
        <v>676</v>
      </c>
      <c r="H21" s="56" t="s">
        <v>677</v>
      </c>
      <c r="I21" s="43">
        <v>0.2</v>
      </c>
      <c r="J21" s="51" t="s">
        <v>678</v>
      </c>
      <c r="K21" s="53">
        <v>6</v>
      </c>
      <c r="L21" s="53">
        <v>6</v>
      </c>
      <c r="M21" s="53">
        <v>6</v>
      </c>
      <c r="N21" s="53">
        <v>6</v>
      </c>
      <c r="O21" s="402">
        <f>[1]DGS!$K$100</f>
        <v>1171160</v>
      </c>
    </row>
    <row r="22" spans="1:15" ht="90.75" customHeight="1" x14ac:dyDescent="0.25">
      <c r="A22" s="315"/>
      <c r="B22" s="316"/>
      <c r="C22" s="315"/>
      <c r="D22" s="317"/>
      <c r="E22" s="318"/>
      <c r="F22" s="317"/>
      <c r="G22" s="317"/>
      <c r="H22" s="56" t="s">
        <v>679</v>
      </c>
      <c r="I22" s="43">
        <v>0.15</v>
      </c>
      <c r="J22" s="51" t="s">
        <v>680</v>
      </c>
      <c r="K22" s="53">
        <v>6</v>
      </c>
      <c r="L22" s="53">
        <v>6</v>
      </c>
      <c r="M22" s="53">
        <v>6</v>
      </c>
      <c r="N22" s="53">
        <v>6</v>
      </c>
      <c r="O22" s="402"/>
    </row>
    <row r="23" spans="1:15" ht="77.25" customHeight="1" x14ac:dyDescent="0.25">
      <c r="A23" s="315"/>
      <c r="B23" s="316"/>
      <c r="C23" s="315"/>
      <c r="D23" s="317"/>
      <c r="E23" s="318"/>
      <c r="F23" s="317"/>
      <c r="G23" s="317"/>
      <c r="H23" s="56" t="s">
        <v>681</v>
      </c>
      <c r="I23" s="43">
        <v>0.25</v>
      </c>
      <c r="J23" s="51" t="s">
        <v>682</v>
      </c>
      <c r="K23" s="53">
        <v>6</v>
      </c>
      <c r="L23" s="53">
        <v>6</v>
      </c>
      <c r="M23" s="53">
        <v>6</v>
      </c>
      <c r="N23" s="53">
        <v>6</v>
      </c>
      <c r="O23" s="402"/>
    </row>
    <row r="24" spans="1:15" ht="75.75" customHeight="1" x14ac:dyDescent="0.25">
      <c r="A24" s="315"/>
      <c r="B24" s="316"/>
      <c r="C24" s="315"/>
      <c r="D24" s="317"/>
      <c r="E24" s="318"/>
      <c r="F24" s="317"/>
      <c r="G24" s="317"/>
      <c r="H24" s="56" t="s">
        <v>683</v>
      </c>
      <c r="I24" s="43">
        <v>0.15</v>
      </c>
      <c r="J24" s="51" t="s">
        <v>684</v>
      </c>
      <c r="K24" s="53">
        <v>6</v>
      </c>
      <c r="L24" s="53">
        <v>6</v>
      </c>
      <c r="M24" s="53">
        <v>6</v>
      </c>
      <c r="N24" s="53">
        <v>6</v>
      </c>
      <c r="O24" s="402"/>
    </row>
    <row r="25" spans="1:15" ht="45" customHeight="1" x14ac:dyDescent="0.25">
      <c r="A25" s="315"/>
      <c r="B25" s="316"/>
      <c r="C25" s="315"/>
      <c r="D25" s="317"/>
      <c r="E25" s="318"/>
      <c r="F25" s="317"/>
      <c r="G25" s="317"/>
      <c r="H25" s="56" t="s">
        <v>685</v>
      </c>
      <c r="I25" s="43">
        <v>0.25</v>
      </c>
      <c r="J25" s="51" t="s">
        <v>686</v>
      </c>
      <c r="K25" s="53">
        <v>6</v>
      </c>
      <c r="L25" s="53">
        <v>6</v>
      </c>
      <c r="M25" s="53">
        <v>6</v>
      </c>
      <c r="N25" s="53">
        <v>6</v>
      </c>
      <c r="O25" s="402"/>
    </row>
    <row r="26" spans="1:15" s="24" customFormat="1" ht="15" x14ac:dyDescent="0.25">
      <c r="O26" s="222"/>
    </row>
    <row r="27" spans="1:15" s="24" customFormat="1" ht="15" x14ac:dyDescent="0.25">
      <c r="O27" s="222"/>
    </row>
    <row r="28" spans="1:15" s="24" customFormat="1" ht="15" x14ac:dyDescent="0.25">
      <c r="O28" s="222"/>
    </row>
    <row r="29" spans="1:15" s="24" customFormat="1" ht="15" x14ac:dyDescent="0.25">
      <c r="O29" s="222"/>
    </row>
    <row r="30" spans="1:15" s="24" customFormat="1" ht="15" x14ac:dyDescent="0.25">
      <c r="O30" s="222"/>
    </row>
    <row r="31" spans="1:15" s="24" customFormat="1" ht="15" x14ac:dyDescent="0.25">
      <c r="O31" s="222"/>
    </row>
    <row r="32" spans="1:15" s="24" customFormat="1" ht="15" x14ac:dyDescent="0.25">
      <c r="O32" s="222"/>
    </row>
    <row r="33" spans="1:15" s="24" customFormat="1" ht="15" x14ac:dyDescent="0.25">
      <c r="O33" s="222"/>
    </row>
    <row r="34" spans="1:15" s="24" customFormat="1" ht="15" x14ac:dyDescent="0.25">
      <c r="O34" s="222"/>
    </row>
    <row r="35" spans="1:15" ht="140.25" customHeight="1" x14ac:dyDescent="0.25">
      <c r="A35" s="315" t="s">
        <v>687</v>
      </c>
      <c r="B35" s="316">
        <v>0.3</v>
      </c>
      <c r="C35" s="320" t="s">
        <v>688</v>
      </c>
      <c r="D35" s="317" t="s">
        <v>689</v>
      </c>
      <c r="E35" s="318">
        <v>40</v>
      </c>
      <c r="F35" s="317" t="s">
        <v>666</v>
      </c>
      <c r="G35" s="317" t="s">
        <v>667</v>
      </c>
      <c r="H35" s="56" t="s">
        <v>690</v>
      </c>
      <c r="I35" s="43">
        <v>0.5</v>
      </c>
      <c r="J35" s="52" t="s">
        <v>691</v>
      </c>
      <c r="K35" s="33">
        <v>10</v>
      </c>
      <c r="L35" s="53">
        <v>10</v>
      </c>
      <c r="M35" s="53">
        <v>10</v>
      </c>
      <c r="N35" s="33">
        <v>10</v>
      </c>
      <c r="O35" s="430">
        <f>[1]DGS!$K$113</f>
        <v>815600</v>
      </c>
    </row>
    <row r="36" spans="1:15" ht="59.25" customHeight="1" x14ac:dyDescent="0.25">
      <c r="A36" s="315"/>
      <c r="B36" s="316"/>
      <c r="C36" s="320"/>
      <c r="D36" s="317"/>
      <c r="E36" s="318"/>
      <c r="F36" s="317"/>
      <c r="G36" s="317"/>
      <c r="H36" s="56" t="s">
        <v>692</v>
      </c>
      <c r="I36" s="43">
        <v>0.5</v>
      </c>
      <c r="J36" s="51" t="s">
        <v>686</v>
      </c>
      <c r="K36" s="33">
        <v>10</v>
      </c>
      <c r="L36" s="53">
        <v>10</v>
      </c>
      <c r="M36" s="53">
        <v>10</v>
      </c>
      <c r="N36" s="33">
        <v>10</v>
      </c>
      <c r="O36" s="430"/>
    </row>
    <row r="37" spans="1:15" ht="164.25" customHeight="1" x14ac:dyDescent="0.25">
      <c r="A37" s="320" t="s">
        <v>693</v>
      </c>
      <c r="B37" s="316">
        <v>0.2</v>
      </c>
      <c r="C37" s="320" t="s">
        <v>694</v>
      </c>
      <c r="D37" s="320" t="s">
        <v>695</v>
      </c>
      <c r="E37" s="320">
        <v>12</v>
      </c>
      <c r="F37" s="320" t="s">
        <v>666</v>
      </c>
      <c r="G37" s="320" t="s">
        <v>696</v>
      </c>
      <c r="H37" s="56" t="s">
        <v>697</v>
      </c>
      <c r="I37" s="43">
        <v>0.5</v>
      </c>
      <c r="J37" s="52" t="s">
        <v>698</v>
      </c>
      <c r="K37" s="53">
        <v>3</v>
      </c>
      <c r="L37" s="53">
        <v>3</v>
      </c>
      <c r="M37" s="53">
        <v>3</v>
      </c>
      <c r="N37" s="53">
        <v>3</v>
      </c>
      <c r="O37" s="325">
        <f>[1]DGS!$K$124</f>
        <v>79200</v>
      </c>
    </row>
    <row r="38" spans="1:15" ht="164.25" customHeight="1" x14ac:dyDescent="0.25">
      <c r="A38" s="320"/>
      <c r="B38" s="316"/>
      <c r="C38" s="320"/>
      <c r="D38" s="320"/>
      <c r="E38" s="320"/>
      <c r="F38" s="320"/>
      <c r="G38" s="320"/>
      <c r="H38" s="56" t="s">
        <v>699</v>
      </c>
      <c r="I38" s="43">
        <v>0.25</v>
      </c>
      <c r="J38" s="52" t="s">
        <v>700</v>
      </c>
      <c r="K38" s="53">
        <v>3</v>
      </c>
      <c r="L38" s="53">
        <v>3</v>
      </c>
      <c r="M38" s="53">
        <v>3</v>
      </c>
      <c r="N38" s="53">
        <v>3</v>
      </c>
      <c r="O38" s="325"/>
    </row>
    <row r="39" spans="1:15" s="68" customFormat="1" ht="15" x14ac:dyDescent="0.25">
      <c r="A39" s="97"/>
      <c r="B39" s="145"/>
      <c r="C39" s="120"/>
      <c r="D39" s="145"/>
      <c r="E39" s="146"/>
      <c r="F39" s="97"/>
      <c r="G39" s="97"/>
      <c r="I39" s="118"/>
      <c r="J39" s="24"/>
      <c r="K39" s="116"/>
      <c r="L39" s="116"/>
      <c r="M39" s="116"/>
      <c r="N39" s="116"/>
      <c r="O39" s="228"/>
    </row>
    <row r="40" spans="1:15" s="68" customFormat="1" ht="15" x14ac:dyDescent="0.25">
      <c r="A40" s="97"/>
      <c r="B40" s="145"/>
      <c r="C40" s="120"/>
      <c r="D40" s="145"/>
      <c r="E40" s="146"/>
      <c r="F40" s="97"/>
      <c r="G40" s="97"/>
      <c r="I40" s="118"/>
      <c r="J40" s="24"/>
      <c r="K40" s="116"/>
      <c r="L40" s="116"/>
      <c r="M40" s="116"/>
      <c r="N40" s="116"/>
      <c r="O40" s="228"/>
    </row>
    <row r="41" spans="1:15" s="68" customFormat="1" ht="15" x14ac:dyDescent="0.25">
      <c r="A41" s="97"/>
      <c r="B41" s="145"/>
      <c r="C41" s="120"/>
      <c r="D41" s="145"/>
      <c r="E41" s="146"/>
      <c r="F41" s="97"/>
      <c r="G41" s="97"/>
      <c r="I41" s="118"/>
      <c r="J41" s="24"/>
      <c r="K41" s="116"/>
      <c r="L41" s="116"/>
      <c r="M41" s="116"/>
      <c r="N41" s="116"/>
      <c r="O41" s="228"/>
    </row>
    <row r="42" spans="1:15" s="68" customFormat="1" ht="285" x14ac:dyDescent="0.25">
      <c r="A42" s="56" t="s">
        <v>701</v>
      </c>
      <c r="B42" s="58" t="s">
        <v>36</v>
      </c>
      <c r="C42" s="56" t="s">
        <v>694</v>
      </c>
      <c r="D42" s="56" t="s">
        <v>695</v>
      </c>
      <c r="E42" s="56">
        <v>12</v>
      </c>
      <c r="F42" s="56" t="s">
        <v>666</v>
      </c>
      <c r="G42" s="56" t="s">
        <v>696</v>
      </c>
      <c r="H42" s="56" t="s">
        <v>702</v>
      </c>
      <c r="I42" s="43">
        <v>0.25</v>
      </c>
      <c r="J42" s="52" t="s">
        <v>703</v>
      </c>
      <c r="K42" s="53">
        <v>3</v>
      </c>
      <c r="L42" s="62">
        <v>3</v>
      </c>
      <c r="M42" s="53">
        <v>3</v>
      </c>
      <c r="N42" s="53">
        <v>3</v>
      </c>
      <c r="O42" s="185" t="s">
        <v>36</v>
      </c>
    </row>
    <row r="43" spans="1:15" x14ac:dyDescent="0.25">
      <c r="A43" s="370"/>
      <c r="B43" s="371">
        <f>SUM(B11:B42)</f>
        <v>1</v>
      </c>
      <c r="C43" s="372"/>
      <c r="D43" s="372"/>
      <c r="E43" s="372"/>
      <c r="F43" s="372"/>
      <c r="G43" s="372"/>
      <c r="H43" s="372"/>
      <c r="I43" s="371">
        <f>SUM(I11:I42)/4</f>
        <v>1</v>
      </c>
      <c r="J43" s="296" t="s">
        <v>22</v>
      </c>
      <c r="K43" s="297"/>
      <c r="L43" s="297"/>
      <c r="M43" s="297"/>
      <c r="N43" s="298"/>
      <c r="O43" s="9">
        <f>O45-O44</f>
        <v>5302560</v>
      </c>
    </row>
    <row r="44" spans="1:15" ht="15.75" customHeight="1" x14ac:dyDescent="0.25">
      <c r="A44" s="370"/>
      <c r="B44" s="372"/>
      <c r="C44" s="372"/>
      <c r="D44" s="372"/>
      <c r="E44" s="372"/>
      <c r="F44" s="372"/>
      <c r="G44" s="372"/>
      <c r="H44" s="372"/>
      <c r="I44" s="372"/>
      <c r="J44" s="296" t="s">
        <v>23</v>
      </c>
      <c r="K44" s="297"/>
      <c r="L44" s="297"/>
      <c r="M44" s="297"/>
      <c r="N44" s="298"/>
      <c r="O44" s="9">
        <f>[1]DGS!$L$125</f>
        <v>0</v>
      </c>
    </row>
    <row r="45" spans="1:15" ht="15.75" customHeight="1" x14ac:dyDescent="0.25">
      <c r="A45" s="299" t="s">
        <v>24</v>
      </c>
      <c r="B45" s="300"/>
      <c r="C45" s="300"/>
      <c r="D45" s="300"/>
      <c r="E45" s="300"/>
      <c r="F45" s="300"/>
      <c r="G45" s="300"/>
      <c r="H45" s="300"/>
      <c r="I45" s="300"/>
      <c r="J45" s="300"/>
      <c r="K45" s="300"/>
      <c r="L45" s="300"/>
      <c r="M45" s="300"/>
      <c r="N45" s="301"/>
      <c r="O45" s="10">
        <f>[1]DGS!$K$125</f>
        <v>5302560</v>
      </c>
    </row>
    <row r="46" spans="1:15" ht="15.75" customHeight="1" x14ac:dyDescent="0.25">
      <c r="A46" s="11"/>
      <c r="B46" s="45"/>
      <c r="C46" s="11"/>
      <c r="D46" s="11"/>
      <c r="E46" s="45"/>
      <c r="F46" s="45"/>
      <c r="G46" s="45"/>
      <c r="H46" s="11"/>
      <c r="I46" s="45"/>
      <c r="J46" s="45"/>
      <c r="K46" s="431" t="s">
        <v>15</v>
      </c>
      <c r="L46" s="432"/>
      <c r="M46" s="432"/>
      <c r="N46" s="433"/>
      <c r="O46" s="74">
        <v>52</v>
      </c>
    </row>
    <row r="48" spans="1:15" ht="15.75" customHeight="1" x14ac:dyDescent="0.25">
      <c r="K48" s="288" t="s">
        <v>16</v>
      </c>
      <c r="L48" s="288"/>
      <c r="M48" s="288"/>
      <c r="N48" s="288"/>
      <c r="O48" s="288"/>
    </row>
    <row r="49" spans="1:15" ht="15.75" customHeight="1" x14ac:dyDescent="0.25">
      <c r="K49" s="439"/>
      <c r="L49" s="439"/>
      <c r="M49" s="439"/>
      <c r="N49" s="439"/>
      <c r="O49" s="439"/>
    </row>
    <row r="50" spans="1:15" ht="15" x14ac:dyDescent="0.25">
      <c r="K50" s="439"/>
      <c r="L50" s="439"/>
      <c r="M50" s="439"/>
      <c r="N50" s="439"/>
      <c r="O50" s="439"/>
    </row>
    <row r="51" spans="1:15" ht="15" x14ac:dyDescent="0.25">
      <c r="K51" s="439"/>
      <c r="L51" s="439"/>
      <c r="M51" s="439"/>
      <c r="N51" s="439"/>
      <c r="O51" s="439"/>
    </row>
    <row r="52" spans="1:15" ht="15" x14ac:dyDescent="0.25">
      <c r="J52" s="66"/>
      <c r="K52" s="439"/>
      <c r="L52" s="439"/>
      <c r="M52" s="439"/>
      <c r="N52" s="439"/>
      <c r="O52" s="439"/>
    </row>
    <row r="53" spans="1:15" ht="15" x14ac:dyDescent="0.25">
      <c r="J53" s="66"/>
      <c r="K53" s="439"/>
      <c r="L53" s="439"/>
      <c r="M53" s="439"/>
      <c r="N53" s="439"/>
      <c r="O53" s="439"/>
    </row>
    <row r="54" spans="1:15" ht="15" x14ac:dyDescent="0.25">
      <c r="A54" s="303"/>
      <c r="B54" s="303"/>
      <c r="C54" s="303"/>
      <c r="D54" s="303"/>
      <c r="E54" s="66"/>
      <c r="F54" s="438"/>
      <c r="G54" s="438"/>
      <c r="H54" s="438"/>
      <c r="I54" s="438"/>
      <c r="J54" s="97"/>
      <c r="K54" s="383"/>
      <c r="L54" s="383"/>
      <c r="M54" s="383"/>
      <c r="N54" s="383"/>
      <c r="O54" s="383"/>
    </row>
    <row r="55" spans="1:15" ht="15" customHeight="1" x14ac:dyDescent="0.25">
      <c r="A55" s="285" t="s">
        <v>704</v>
      </c>
      <c r="B55" s="285"/>
      <c r="C55" s="285"/>
      <c r="D55" s="285"/>
      <c r="E55" s="66"/>
      <c r="F55" s="285" t="s">
        <v>705</v>
      </c>
      <c r="G55" s="285"/>
      <c r="H55" s="285"/>
      <c r="I55" s="285"/>
      <c r="J55" s="97"/>
      <c r="K55" s="292" t="s">
        <v>17</v>
      </c>
      <c r="L55" s="292"/>
      <c r="M55" s="292"/>
      <c r="N55" s="292"/>
      <c r="O55" s="292"/>
    </row>
    <row r="56" spans="1:15" ht="34.5" customHeight="1" x14ac:dyDescent="0.25">
      <c r="A56" s="440" t="s">
        <v>706</v>
      </c>
      <c r="B56" s="440"/>
      <c r="C56" s="440"/>
      <c r="D56" s="440"/>
      <c r="E56" s="147"/>
      <c r="F56" s="440" t="s">
        <v>707</v>
      </c>
      <c r="G56" s="440"/>
      <c r="H56" s="440"/>
      <c r="I56" s="440"/>
      <c r="J56" s="148"/>
      <c r="K56" s="292" t="s">
        <v>18</v>
      </c>
      <c r="L56" s="292"/>
      <c r="M56" s="292"/>
      <c r="N56" s="292"/>
      <c r="O56" s="292"/>
    </row>
    <row r="57" spans="1:15" ht="15" x14ac:dyDescent="0.2">
      <c r="A57" s="15"/>
      <c r="B57" s="16"/>
      <c r="C57" s="15"/>
      <c r="D57" s="15"/>
      <c r="E57" s="16"/>
      <c r="F57" s="15"/>
      <c r="G57" s="15"/>
      <c r="H57" s="17"/>
      <c r="I57" s="17"/>
      <c r="J57" s="119"/>
      <c r="K57" s="441"/>
      <c r="L57" s="441"/>
      <c r="M57" s="441"/>
      <c r="N57" s="441"/>
      <c r="O57" s="441"/>
    </row>
    <row r="58" spans="1:15" ht="15" x14ac:dyDescent="0.2">
      <c r="A58" s="15"/>
      <c r="B58" s="16"/>
      <c r="C58" s="15"/>
      <c r="D58" s="15"/>
      <c r="E58" s="16"/>
      <c r="F58" s="15"/>
      <c r="G58" s="15"/>
      <c r="H58" s="17"/>
      <c r="I58" s="17"/>
      <c r="J58" s="119"/>
      <c r="K58" s="441"/>
      <c r="L58" s="441"/>
      <c r="M58" s="441"/>
      <c r="N58" s="441"/>
      <c r="O58" s="441"/>
    </row>
    <row r="59" spans="1:15" ht="15" x14ac:dyDescent="0.2">
      <c r="A59" s="303"/>
      <c r="B59" s="303"/>
      <c r="C59" s="303"/>
      <c r="D59" s="303"/>
      <c r="E59" s="16"/>
      <c r="F59" s="39"/>
      <c r="G59" s="39"/>
      <c r="H59" s="39"/>
      <c r="I59" s="39"/>
      <c r="J59" s="97"/>
      <c r="K59" s="341"/>
      <c r="L59" s="341"/>
      <c r="M59" s="341"/>
      <c r="N59" s="341"/>
      <c r="O59" s="341"/>
    </row>
    <row r="60" spans="1:15" ht="15" customHeight="1" x14ac:dyDescent="0.2">
      <c r="A60" s="285" t="s">
        <v>708</v>
      </c>
      <c r="B60" s="285"/>
      <c r="C60" s="285"/>
      <c r="D60" s="285"/>
      <c r="E60" s="16"/>
      <c r="F60" s="285" t="s">
        <v>709</v>
      </c>
      <c r="G60" s="285"/>
      <c r="H60" s="285"/>
      <c r="I60" s="285"/>
      <c r="J60" s="97"/>
      <c r="K60" s="291" t="s">
        <v>19</v>
      </c>
      <c r="L60" s="291"/>
      <c r="M60" s="291"/>
      <c r="N60" s="291"/>
      <c r="O60" s="291"/>
    </row>
    <row r="61" spans="1:15" ht="15.75" customHeight="1" x14ac:dyDescent="0.2">
      <c r="A61" s="286" t="s">
        <v>710</v>
      </c>
      <c r="B61" s="286"/>
      <c r="C61" s="286"/>
      <c r="D61" s="286"/>
      <c r="E61" s="16"/>
      <c r="F61" s="286" t="s">
        <v>711</v>
      </c>
      <c r="G61" s="286"/>
      <c r="H61" s="286"/>
      <c r="I61" s="286"/>
      <c r="J61" s="97"/>
      <c r="K61" s="292" t="s">
        <v>20</v>
      </c>
      <c r="L61" s="292"/>
      <c r="M61" s="292"/>
      <c r="N61" s="292"/>
      <c r="O61" s="292"/>
    </row>
    <row r="62" spans="1:15" x14ac:dyDescent="0.25">
      <c r="J62" s="66"/>
    </row>
    <row r="63" spans="1:15" x14ac:dyDescent="0.25">
      <c r="J63" s="66"/>
    </row>
    <row r="64" spans="1:15" x14ac:dyDescent="0.25">
      <c r="J64" s="66"/>
    </row>
  </sheetData>
  <sheetProtection selectLockedCells="1"/>
  <mergeCells count="82">
    <mergeCell ref="A61:D61"/>
    <mergeCell ref="F61:I61"/>
    <mergeCell ref="K61:O61"/>
    <mergeCell ref="K57:O58"/>
    <mergeCell ref="A59:D59"/>
    <mergeCell ref="K59:O59"/>
    <mergeCell ref="A60:D60"/>
    <mergeCell ref="F60:I60"/>
    <mergeCell ref="K60:O60"/>
    <mergeCell ref="A55:D55"/>
    <mergeCell ref="F55:I55"/>
    <mergeCell ref="K55:O55"/>
    <mergeCell ref="A56:D56"/>
    <mergeCell ref="F56:I56"/>
    <mergeCell ref="K56:O56"/>
    <mergeCell ref="A45:N45"/>
    <mergeCell ref="K46:N46"/>
    <mergeCell ref="K48:O48"/>
    <mergeCell ref="K49:O53"/>
    <mergeCell ref="A54:D54"/>
    <mergeCell ref="F54:I54"/>
    <mergeCell ref="K54:O54"/>
    <mergeCell ref="A43:A44"/>
    <mergeCell ref="B43:B44"/>
    <mergeCell ref="C43:H44"/>
    <mergeCell ref="I43:I44"/>
    <mergeCell ref="J43:N43"/>
    <mergeCell ref="J44:N44"/>
    <mergeCell ref="G35:G36"/>
    <mergeCell ref="O35:O36"/>
    <mergeCell ref="A37:A38"/>
    <mergeCell ref="B37:B38"/>
    <mergeCell ref="C37:C38"/>
    <mergeCell ref="D37:D38"/>
    <mergeCell ref="E37:E38"/>
    <mergeCell ref="F37:F38"/>
    <mergeCell ref="G37:G38"/>
    <mergeCell ref="O37:O38"/>
    <mergeCell ref="A35:A36"/>
    <mergeCell ref="B35:B36"/>
    <mergeCell ref="C35:C36"/>
    <mergeCell ref="D35:D36"/>
    <mergeCell ref="E35:E36"/>
    <mergeCell ref="F35:F36"/>
    <mergeCell ref="G11:G14"/>
    <mergeCell ref="O11:O14"/>
    <mergeCell ref="A21:A25"/>
    <mergeCell ref="B21:B25"/>
    <mergeCell ref="C21:C25"/>
    <mergeCell ref="D21:D25"/>
    <mergeCell ref="E21:E25"/>
    <mergeCell ref="F21:F25"/>
    <mergeCell ref="G21:G25"/>
    <mergeCell ref="O21:O25"/>
    <mergeCell ref="A11:A14"/>
    <mergeCell ref="B11:B14"/>
    <mergeCell ref="C11:C14"/>
    <mergeCell ref="D11:D14"/>
    <mergeCell ref="E11:E14"/>
    <mergeCell ref="F11:F14"/>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28" zoomScale="95" zoomScaleNormal="95" workbookViewId="0">
      <selection activeCell="O32" sqref="O32"/>
    </sheetView>
  </sheetViews>
  <sheetFormatPr baseColWidth="10" defaultColWidth="24.28515625" defaultRowHeight="15.75" x14ac:dyDescent="0.25"/>
  <cols>
    <col min="1" max="1" width="15.7109375" style="1" customWidth="1"/>
    <col min="2" max="2" width="7.28515625" style="13" customWidth="1"/>
    <col min="3" max="4" width="15.7109375" style="1" customWidth="1"/>
    <col min="5" max="5" width="7.28515625" style="13" customWidth="1"/>
    <col min="6" max="7" width="15.7109375" style="13" customWidth="1"/>
    <col min="8" max="8" width="25.7109375" style="1" customWidth="1"/>
    <col min="9" max="9" width="7.28515625" style="13" customWidth="1"/>
    <col min="10" max="10" width="15.7109375" style="13" customWidth="1"/>
    <col min="11" max="11" width="7.7109375" style="13" customWidth="1"/>
    <col min="12" max="14" width="7.28515625" style="13" customWidth="1"/>
    <col min="15" max="15" width="19.7109375" style="81" customWidth="1"/>
    <col min="16" max="16384" width="24.28515625" style="1"/>
  </cols>
  <sheetData>
    <row r="1" spans="1:15" ht="16.5" customHeight="1" x14ac:dyDescent="0.25">
      <c r="A1" s="342" t="s">
        <v>0</v>
      </c>
      <c r="B1" s="342"/>
      <c r="C1" s="342"/>
      <c r="D1" s="342"/>
      <c r="E1" s="342"/>
      <c r="F1" s="342"/>
      <c r="G1" s="342"/>
      <c r="H1" s="342"/>
      <c r="I1" s="342"/>
      <c r="J1" s="342"/>
      <c r="K1" s="342"/>
      <c r="L1" s="342"/>
      <c r="M1" s="342"/>
      <c r="N1" s="342"/>
      <c r="O1" s="342"/>
    </row>
    <row r="2" spans="1:15" ht="16.5" customHeight="1" x14ac:dyDescent="0.25">
      <c r="A2" s="342" t="s">
        <v>21</v>
      </c>
      <c r="B2" s="342"/>
      <c r="C2" s="342"/>
      <c r="D2" s="342"/>
      <c r="E2" s="342"/>
      <c r="F2" s="342"/>
      <c r="G2" s="342"/>
      <c r="H2" s="342"/>
      <c r="I2" s="342"/>
      <c r="J2" s="342"/>
      <c r="K2" s="342"/>
      <c r="L2" s="342"/>
      <c r="M2" s="342"/>
      <c r="N2" s="342"/>
      <c r="O2" s="342"/>
    </row>
    <row r="3" spans="1:15" ht="50.1" customHeight="1" x14ac:dyDescent="0.25">
      <c r="A3" s="343" t="s">
        <v>139</v>
      </c>
      <c r="B3" s="343"/>
      <c r="C3" s="343"/>
      <c r="D3" s="343"/>
      <c r="E3" s="343"/>
      <c r="F3" s="343"/>
      <c r="G3" s="343"/>
      <c r="H3" s="343"/>
      <c r="I3" s="343"/>
      <c r="J3" s="343"/>
      <c r="K3" s="343"/>
      <c r="L3" s="343"/>
      <c r="M3" s="343"/>
      <c r="N3" s="343"/>
      <c r="O3" s="343"/>
    </row>
    <row r="4" spans="1:15" ht="16.5" customHeight="1" x14ac:dyDescent="0.25">
      <c r="A4" s="344" t="s">
        <v>140</v>
      </c>
      <c r="B4" s="344"/>
      <c r="C4" s="344"/>
      <c r="D4" s="344"/>
      <c r="E4" s="344"/>
      <c r="F4" s="344"/>
      <c r="G4" s="344"/>
      <c r="H4" s="344"/>
      <c r="I4" s="344"/>
      <c r="J4" s="344"/>
      <c r="K4" s="344"/>
      <c r="L4" s="344"/>
      <c r="M4" s="344"/>
      <c r="N4" s="344"/>
      <c r="O4" s="344"/>
    </row>
    <row r="5" spans="1:15" ht="16.5" customHeight="1" x14ac:dyDescent="0.25">
      <c r="A5" s="345" t="s">
        <v>141</v>
      </c>
      <c r="B5" s="345"/>
      <c r="C5" s="345"/>
      <c r="D5" s="345"/>
      <c r="E5" s="345"/>
      <c r="F5" s="345"/>
      <c r="G5" s="345"/>
      <c r="H5" s="345"/>
      <c r="I5" s="345"/>
      <c r="J5" s="345"/>
      <c r="K5" s="345"/>
      <c r="L5" s="345"/>
      <c r="M5" s="345"/>
      <c r="N5" s="345"/>
      <c r="O5" s="345"/>
    </row>
    <row r="6" spans="1:15" ht="30" customHeight="1" x14ac:dyDescent="0.25">
      <c r="A6" s="344" t="s">
        <v>142</v>
      </c>
      <c r="B6" s="344"/>
      <c r="C6" s="346"/>
      <c r="D6" s="346"/>
      <c r="E6" s="346"/>
      <c r="F6" s="346"/>
      <c r="G6" s="346"/>
      <c r="H6" s="346"/>
      <c r="I6" s="346"/>
      <c r="J6" s="346"/>
      <c r="K6" s="346"/>
      <c r="L6" s="346"/>
      <c r="M6" s="346"/>
      <c r="N6" s="346"/>
      <c r="O6" s="346"/>
    </row>
    <row r="7" spans="1:15" ht="30" customHeight="1" x14ac:dyDescent="0.25">
      <c r="A7" s="344" t="s">
        <v>143</v>
      </c>
      <c r="B7" s="344"/>
      <c r="C7" s="344"/>
      <c r="D7" s="344"/>
      <c r="E7" s="344"/>
      <c r="F7" s="344"/>
      <c r="G7" s="344"/>
      <c r="H7" s="344"/>
      <c r="I7" s="344"/>
      <c r="J7" s="344"/>
      <c r="K7" s="344"/>
      <c r="L7" s="344"/>
      <c r="M7" s="344"/>
      <c r="N7" s="344"/>
      <c r="O7" s="344"/>
    </row>
    <row r="8" spans="1:15" ht="16.5" customHeight="1" x14ac:dyDescent="0.25">
      <c r="A8" s="347">
        <v>1</v>
      </c>
      <c r="B8" s="349"/>
      <c r="C8" s="2">
        <v>2</v>
      </c>
      <c r="D8" s="2">
        <v>3</v>
      </c>
      <c r="E8" s="2">
        <v>4</v>
      </c>
      <c r="F8" s="2">
        <v>5</v>
      </c>
      <c r="G8" s="2">
        <v>6</v>
      </c>
      <c r="H8" s="347">
        <v>7</v>
      </c>
      <c r="I8" s="349"/>
      <c r="J8" s="2">
        <v>8</v>
      </c>
      <c r="K8" s="347">
        <v>9</v>
      </c>
      <c r="L8" s="348"/>
      <c r="M8" s="348"/>
      <c r="N8" s="349"/>
      <c r="O8" s="2">
        <v>10</v>
      </c>
    </row>
    <row r="9" spans="1:15" ht="16.5" customHeight="1" x14ac:dyDescent="0.25">
      <c r="A9" s="337" t="s">
        <v>1</v>
      </c>
      <c r="B9" s="350" t="s">
        <v>25</v>
      </c>
      <c r="C9" s="337" t="s">
        <v>2</v>
      </c>
      <c r="D9" s="337" t="s">
        <v>3</v>
      </c>
      <c r="E9" s="350" t="s">
        <v>4</v>
      </c>
      <c r="F9" s="337" t="s">
        <v>5</v>
      </c>
      <c r="G9" s="337" t="s">
        <v>8</v>
      </c>
      <c r="H9" s="337" t="s">
        <v>6</v>
      </c>
      <c r="I9" s="350" t="s">
        <v>25</v>
      </c>
      <c r="J9" s="337" t="s">
        <v>7</v>
      </c>
      <c r="K9" s="337" t="s">
        <v>9</v>
      </c>
      <c r="L9" s="337"/>
      <c r="M9" s="337"/>
      <c r="N9" s="337"/>
      <c r="O9" s="337" t="s">
        <v>10</v>
      </c>
    </row>
    <row r="10" spans="1:15" ht="16.5" customHeight="1" x14ac:dyDescent="0.25">
      <c r="A10" s="337"/>
      <c r="B10" s="351"/>
      <c r="C10" s="337"/>
      <c r="D10" s="337"/>
      <c r="E10" s="351"/>
      <c r="F10" s="337"/>
      <c r="G10" s="337"/>
      <c r="H10" s="337"/>
      <c r="I10" s="351"/>
      <c r="J10" s="337"/>
      <c r="K10" s="46" t="s">
        <v>11</v>
      </c>
      <c r="L10" s="46" t="s">
        <v>12</v>
      </c>
      <c r="M10" s="46" t="s">
        <v>13</v>
      </c>
      <c r="N10" s="46" t="s">
        <v>14</v>
      </c>
      <c r="O10" s="337"/>
    </row>
    <row r="11" spans="1:15" ht="117.75" customHeight="1" x14ac:dyDescent="0.25">
      <c r="A11" s="320" t="s">
        <v>712</v>
      </c>
      <c r="B11" s="355">
        <v>0.36</v>
      </c>
      <c r="C11" s="327" t="s">
        <v>713</v>
      </c>
      <c r="D11" s="356" t="s">
        <v>714</v>
      </c>
      <c r="E11" s="318">
        <v>1</v>
      </c>
      <c r="F11" s="320" t="s">
        <v>715</v>
      </c>
      <c r="G11" s="320" t="s">
        <v>716</v>
      </c>
      <c r="H11" s="37" t="s">
        <v>717</v>
      </c>
      <c r="I11" s="41">
        <v>0.2</v>
      </c>
      <c r="J11" s="52" t="s">
        <v>718</v>
      </c>
      <c r="K11" s="8">
        <v>2</v>
      </c>
      <c r="L11" s="62">
        <v>7</v>
      </c>
      <c r="M11" s="62">
        <v>9</v>
      </c>
      <c r="N11" s="50">
        <v>8</v>
      </c>
      <c r="O11" s="442" t="s">
        <v>1774</v>
      </c>
    </row>
    <row r="12" spans="1:15" ht="133.5" customHeight="1" x14ac:dyDescent="0.25">
      <c r="A12" s="320"/>
      <c r="B12" s="355"/>
      <c r="C12" s="327"/>
      <c r="D12" s="356"/>
      <c r="E12" s="318"/>
      <c r="F12" s="320"/>
      <c r="G12" s="320"/>
      <c r="H12" s="37" t="s">
        <v>719</v>
      </c>
      <c r="I12" s="41">
        <v>0.2</v>
      </c>
      <c r="J12" s="52" t="s">
        <v>720</v>
      </c>
      <c r="K12" s="8" t="s">
        <v>36</v>
      </c>
      <c r="L12" s="8" t="s">
        <v>36</v>
      </c>
      <c r="M12" s="8" t="s">
        <v>36</v>
      </c>
      <c r="N12" s="50">
        <v>4</v>
      </c>
      <c r="O12" s="442"/>
    </row>
    <row r="13" spans="1:15" ht="98.25" customHeight="1" x14ac:dyDescent="0.25">
      <c r="A13" s="320"/>
      <c r="B13" s="355"/>
      <c r="C13" s="327"/>
      <c r="D13" s="356"/>
      <c r="E13" s="318"/>
      <c r="F13" s="320"/>
      <c r="G13" s="320"/>
      <c r="H13" s="37" t="s">
        <v>721</v>
      </c>
      <c r="I13" s="41">
        <v>0.1</v>
      </c>
      <c r="J13" s="52" t="s">
        <v>722</v>
      </c>
      <c r="K13" s="8" t="s">
        <v>36</v>
      </c>
      <c r="L13" s="8" t="s">
        <v>36</v>
      </c>
      <c r="M13" s="8">
        <v>1</v>
      </c>
      <c r="N13" s="50">
        <v>2</v>
      </c>
      <c r="O13" s="442"/>
    </row>
    <row r="14" spans="1:15" ht="65.25" customHeight="1" x14ac:dyDescent="0.25">
      <c r="A14" s="320"/>
      <c r="B14" s="355"/>
      <c r="C14" s="327"/>
      <c r="D14" s="356"/>
      <c r="E14" s="318"/>
      <c r="F14" s="320"/>
      <c r="G14" s="320"/>
      <c r="H14" s="56" t="s">
        <v>723</v>
      </c>
      <c r="I14" s="43">
        <v>0.3</v>
      </c>
      <c r="J14" s="52" t="s">
        <v>724</v>
      </c>
      <c r="K14" s="8" t="s">
        <v>36</v>
      </c>
      <c r="L14" s="8" t="s">
        <v>36</v>
      </c>
      <c r="M14" s="8" t="s">
        <v>36</v>
      </c>
      <c r="N14" s="50">
        <v>1</v>
      </c>
      <c r="O14" s="442"/>
    </row>
    <row r="15" spans="1:15" ht="65.25" customHeight="1" x14ac:dyDescent="0.25">
      <c r="A15" s="320"/>
      <c r="B15" s="355"/>
      <c r="C15" s="327"/>
      <c r="D15" s="356"/>
      <c r="E15" s="318"/>
      <c r="F15" s="320"/>
      <c r="G15" s="320"/>
      <c r="H15" s="56" t="s">
        <v>725</v>
      </c>
      <c r="I15" s="43">
        <v>0.2</v>
      </c>
      <c r="J15" s="52" t="s">
        <v>726</v>
      </c>
      <c r="K15" s="8" t="s">
        <v>36</v>
      </c>
      <c r="L15" s="8" t="s">
        <v>36</v>
      </c>
      <c r="M15" s="8" t="s">
        <v>36</v>
      </c>
      <c r="N15" s="50">
        <v>1</v>
      </c>
      <c r="O15" s="442"/>
    </row>
    <row r="16" spans="1:15" ht="15" x14ac:dyDescent="0.25">
      <c r="F16" s="1"/>
      <c r="G16" s="1"/>
      <c r="J16" s="1"/>
      <c r="O16" s="1"/>
    </row>
    <row r="17" spans="1:15" ht="15" x14ac:dyDescent="0.25">
      <c r="F17" s="1"/>
      <c r="G17" s="1"/>
      <c r="J17" s="1"/>
      <c r="O17" s="1"/>
    </row>
    <row r="18" spans="1:15" ht="15" x14ac:dyDescent="0.25">
      <c r="F18" s="1"/>
      <c r="G18" s="1"/>
      <c r="J18" s="1"/>
      <c r="O18" s="1"/>
    </row>
    <row r="19" spans="1:15" ht="15" x14ac:dyDescent="0.25">
      <c r="F19" s="1"/>
      <c r="G19" s="1"/>
      <c r="J19" s="1"/>
      <c r="O19" s="1"/>
    </row>
    <row r="20" spans="1:15" ht="15" x14ac:dyDescent="0.25">
      <c r="F20" s="1"/>
      <c r="G20" s="1"/>
      <c r="J20" s="1"/>
      <c r="O20" s="1"/>
    </row>
    <row r="21" spans="1:15" ht="15" x14ac:dyDescent="0.25">
      <c r="F21" s="1"/>
      <c r="G21" s="1"/>
      <c r="J21" s="1"/>
      <c r="O21" s="1"/>
    </row>
    <row r="22" spans="1:15" s="24" customFormat="1" ht="100.5" customHeight="1" x14ac:dyDescent="0.25">
      <c r="A22" s="305" t="s">
        <v>727</v>
      </c>
      <c r="B22" s="307">
        <v>0.32</v>
      </c>
      <c r="C22" s="305" t="s">
        <v>728</v>
      </c>
      <c r="D22" s="305" t="s">
        <v>729</v>
      </c>
      <c r="E22" s="307">
        <v>1</v>
      </c>
      <c r="F22" s="305" t="s">
        <v>730</v>
      </c>
      <c r="G22" s="305" t="s">
        <v>731</v>
      </c>
      <c r="H22" s="49" t="s">
        <v>732</v>
      </c>
      <c r="I22" s="59">
        <v>0.33</v>
      </c>
      <c r="J22" s="51" t="s">
        <v>733</v>
      </c>
      <c r="K22" s="43">
        <v>0.25</v>
      </c>
      <c r="L22" s="43">
        <v>0.25</v>
      </c>
      <c r="M22" s="43">
        <v>0.25</v>
      </c>
      <c r="N22" s="43">
        <v>0.25</v>
      </c>
      <c r="O22" s="294">
        <f>[1]DRRII!$K$60</f>
        <v>276800</v>
      </c>
    </row>
    <row r="23" spans="1:15" s="24" customFormat="1" ht="100.5" customHeight="1" x14ac:dyDescent="0.25">
      <c r="A23" s="306"/>
      <c r="B23" s="308"/>
      <c r="C23" s="306"/>
      <c r="D23" s="306"/>
      <c r="E23" s="308"/>
      <c r="F23" s="306"/>
      <c r="G23" s="306"/>
      <c r="H23" s="49" t="s">
        <v>734</v>
      </c>
      <c r="I23" s="59">
        <v>0.33</v>
      </c>
      <c r="J23" s="51" t="s">
        <v>735</v>
      </c>
      <c r="K23" s="43">
        <v>0.25</v>
      </c>
      <c r="L23" s="43">
        <v>0.25</v>
      </c>
      <c r="M23" s="43">
        <v>0.25</v>
      </c>
      <c r="N23" s="43">
        <v>0.25</v>
      </c>
      <c r="O23" s="295"/>
    </row>
    <row r="24" spans="1:15" s="24" customFormat="1" ht="100.5" customHeight="1" x14ac:dyDescent="0.25">
      <c r="A24" s="306"/>
      <c r="B24" s="308"/>
      <c r="C24" s="306" t="s">
        <v>728</v>
      </c>
      <c r="D24" s="306" t="s">
        <v>729</v>
      </c>
      <c r="E24" s="308">
        <v>1</v>
      </c>
      <c r="F24" s="306" t="s">
        <v>736</v>
      </c>
      <c r="G24" s="306" t="s">
        <v>731</v>
      </c>
      <c r="H24" s="64" t="s">
        <v>737</v>
      </c>
      <c r="I24" s="149">
        <v>0.34</v>
      </c>
      <c r="J24" s="150" t="s">
        <v>738</v>
      </c>
      <c r="K24" s="41">
        <v>0.25</v>
      </c>
      <c r="L24" s="41">
        <v>0.25</v>
      </c>
      <c r="M24" s="41">
        <v>0.25</v>
      </c>
      <c r="N24" s="41">
        <v>0.25</v>
      </c>
      <c r="O24" s="295"/>
    </row>
    <row r="25" spans="1:15" ht="155.25" customHeight="1" x14ac:dyDescent="0.25">
      <c r="A25" s="315" t="s">
        <v>739</v>
      </c>
      <c r="B25" s="316">
        <v>0.32</v>
      </c>
      <c r="C25" s="315" t="s">
        <v>740</v>
      </c>
      <c r="D25" s="315" t="s">
        <v>741</v>
      </c>
      <c r="E25" s="387">
        <v>1</v>
      </c>
      <c r="F25" s="315" t="s">
        <v>742</v>
      </c>
      <c r="G25" s="315" t="s">
        <v>743</v>
      </c>
      <c r="H25" s="49" t="s">
        <v>744</v>
      </c>
      <c r="I25" s="59">
        <v>0.2</v>
      </c>
      <c r="J25" s="52" t="s">
        <v>745</v>
      </c>
      <c r="K25" s="8">
        <v>1</v>
      </c>
      <c r="L25" s="8" t="s">
        <v>36</v>
      </c>
      <c r="M25" s="8" t="s">
        <v>36</v>
      </c>
      <c r="N25" s="8" t="s">
        <v>36</v>
      </c>
      <c r="O25" s="443">
        <f>[1]DRRII!$K$78</f>
        <v>138400</v>
      </c>
    </row>
    <row r="26" spans="1:15" ht="91.5" customHeight="1" x14ac:dyDescent="0.25">
      <c r="A26" s="315"/>
      <c r="B26" s="316"/>
      <c r="C26" s="315"/>
      <c r="D26" s="315"/>
      <c r="E26" s="387"/>
      <c r="F26" s="315"/>
      <c r="G26" s="315"/>
      <c r="H26" s="49" t="s">
        <v>746</v>
      </c>
      <c r="I26" s="59">
        <v>0.6</v>
      </c>
      <c r="J26" s="52" t="s">
        <v>747</v>
      </c>
      <c r="K26" s="90">
        <v>0.25</v>
      </c>
      <c r="L26" s="43">
        <v>0.25</v>
      </c>
      <c r="M26" s="43">
        <v>0.25</v>
      </c>
      <c r="N26" s="90">
        <v>0.25</v>
      </c>
      <c r="O26" s="444"/>
    </row>
    <row r="27" spans="1:15" s="24" customFormat="1" ht="15" x14ac:dyDescent="0.25">
      <c r="O27" s="223"/>
    </row>
    <row r="28" spans="1:15" s="24" customFormat="1" ht="15" x14ac:dyDescent="0.25">
      <c r="O28" s="223"/>
    </row>
    <row r="29" spans="1:15" ht="240.75" customHeight="1" x14ac:dyDescent="0.25">
      <c r="A29" s="52" t="s">
        <v>748</v>
      </c>
      <c r="B29" s="58" t="s">
        <v>36</v>
      </c>
      <c r="C29" s="51" t="s">
        <v>740</v>
      </c>
      <c r="D29" s="54" t="s">
        <v>741</v>
      </c>
      <c r="E29" s="53">
        <v>1</v>
      </c>
      <c r="F29" s="54" t="s">
        <v>742</v>
      </c>
      <c r="G29" s="54" t="s">
        <v>743</v>
      </c>
      <c r="H29" s="49" t="s">
        <v>749</v>
      </c>
      <c r="I29" s="59">
        <v>0.2</v>
      </c>
      <c r="J29" s="52" t="s">
        <v>750</v>
      </c>
      <c r="K29" s="8" t="s">
        <v>36</v>
      </c>
      <c r="L29" s="8" t="s">
        <v>36</v>
      </c>
      <c r="M29" s="8" t="s">
        <v>36</v>
      </c>
      <c r="N29" s="33">
        <v>1</v>
      </c>
      <c r="O29" s="234" t="s">
        <v>36</v>
      </c>
    </row>
    <row r="30" spans="1:15" x14ac:dyDescent="0.25">
      <c r="A30" s="370"/>
      <c r="B30" s="371">
        <f>SUM(B11:B29)</f>
        <v>1</v>
      </c>
      <c r="C30" s="372"/>
      <c r="D30" s="372"/>
      <c r="E30" s="372"/>
      <c r="F30" s="372"/>
      <c r="G30" s="372"/>
      <c r="H30" s="372"/>
      <c r="I30" s="371">
        <f>SUM(I11:I29)/3</f>
        <v>1.0000000000000002</v>
      </c>
      <c r="J30" s="373" t="s">
        <v>22</v>
      </c>
      <c r="K30" s="373"/>
      <c r="L30" s="373"/>
      <c r="M30" s="373"/>
      <c r="N30" s="373"/>
      <c r="O30" s="9">
        <f>O32-O31</f>
        <v>3673870</v>
      </c>
    </row>
    <row r="31" spans="1:15" x14ac:dyDescent="0.25">
      <c r="A31" s="370"/>
      <c r="B31" s="372"/>
      <c r="C31" s="372"/>
      <c r="D31" s="372"/>
      <c r="E31" s="372"/>
      <c r="F31" s="372"/>
      <c r="G31" s="372"/>
      <c r="H31" s="372"/>
      <c r="I31" s="372"/>
      <c r="J31" s="373" t="s">
        <v>23</v>
      </c>
      <c r="K31" s="373"/>
      <c r="L31" s="373"/>
      <c r="M31" s="373"/>
      <c r="N31" s="373"/>
      <c r="O31" s="9">
        <f>[1]DRRII!$L$79</f>
        <v>8382865</v>
      </c>
    </row>
    <row r="32" spans="1:15" x14ac:dyDescent="0.25">
      <c r="A32" s="299" t="s">
        <v>24</v>
      </c>
      <c r="B32" s="300"/>
      <c r="C32" s="300"/>
      <c r="D32" s="300"/>
      <c r="E32" s="300"/>
      <c r="F32" s="300"/>
      <c r="G32" s="300"/>
      <c r="H32" s="300"/>
      <c r="I32" s="300"/>
      <c r="J32" s="300"/>
      <c r="K32" s="300"/>
      <c r="L32" s="300"/>
      <c r="M32" s="300"/>
      <c r="N32" s="301"/>
      <c r="O32" s="10">
        <f>[1]DRRII!$K$79</f>
        <v>12056735</v>
      </c>
    </row>
    <row r="33" spans="1:15" x14ac:dyDescent="0.25">
      <c r="A33" s="11"/>
      <c r="B33" s="45"/>
      <c r="C33" s="11"/>
      <c r="D33" s="11"/>
      <c r="E33" s="45"/>
      <c r="F33" s="45"/>
      <c r="G33" s="45"/>
      <c r="H33" s="11"/>
      <c r="I33" s="45"/>
      <c r="J33" s="45"/>
      <c r="K33" s="304" t="s">
        <v>15</v>
      </c>
      <c r="L33" s="304"/>
      <c r="M33" s="304"/>
      <c r="N33" s="304"/>
      <c r="O33" s="74">
        <v>52</v>
      </c>
    </row>
    <row r="35" spans="1:15" ht="15.75" customHeight="1" x14ac:dyDescent="0.25">
      <c r="K35" s="288" t="s">
        <v>16</v>
      </c>
      <c r="L35" s="288"/>
      <c r="M35" s="288"/>
      <c r="N35" s="288"/>
      <c r="O35" s="288"/>
    </row>
    <row r="36" spans="1:15" ht="15.75" customHeight="1" x14ac:dyDescent="0.25">
      <c r="K36" s="439"/>
      <c r="L36" s="439"/>
      <c r="M36" s="439"/>
      <c r="N36" s="439"/>
      <c r="O36" s="439"/>
    </row>
    <row r="37" spans="1:15" ht="15" x14ac:dyDescent="0.25">
      <c r="K37" s="439"/>
      <c r="L37" s="439"/>
      <c r="M37" s="439"/>
      <c r="N37" s="439"/>
      <c r="O37" s="439"/>
    </row>
    <row r="38" spans="1:15" ht="15" x14ac:dyDescent="0.25">
      <c r="K38" s="439"/>
      <c r="L38" s="439"/>
      <c r="M38" s="439"/>
      <c r="N38" s="439"/>
      <c r="O38" s="439"/>
    </row>
    <row r="39" spans="1:15" ht="15" x14ac:dyDescent="0.25">
      <c r="K39" s="439"/>
      <c r="L39" s="439"/>
      <c r="M39" s="439"/>
      <c r="N39" s="439"/>
      <c r="O39" s="439"/>
    </row>
    <row r="40" spans="1:15" ht="15" x14ac:dyDescent="0.25">
      <c r="J40" s="66"/>
      <c r="K40" s="439"/>
      <c r="L40" s="439"/>
      <c r="M40" s="439"/>
      <c r="N40" s="439"/>
      <c r="O40" s="439"/>
    </row>
    <row r="41" spans="1:15" ht="15" x14ac:dyDescent="0.25">
      <c r="A41" s="303"/>
      <c r="B41" s="303"/>
      <c r="C41" s="303"/>
      <c r="D41" s="303"/>
      <c r="E41" s="66"/>
      <c r="F41" s="438"/>
      <c r="G41" s="438"/>
      <c r="H41" s="438"/>
      <c r="I41" s="438"/>
      <c r="J41" s="97"/>
      <c r="K41" s="383"/>
      <c r="L41" s="383"/>
      <c r="M41" s="383"/>
      <c r="N41" s="383"/>
      <c r="O41" s="383"/>
    </row>
    <row r="42" spans="1:15" ht="17.25" customHeight="1" x14ac:dyDescent="0.25">
      <c r="A42" s="285" t="s">
        <v>751</v>
      </c>
      <c r="B42" s="285"/>
      <c r="C42" s="285"/>
      <c r="D42" s="285"/>
      <c r="E42" s="66"/>
      <c r="F42" s="285" t="s">
        <v>752</v>
      </c>
      <c r="G42" s="285"/>
      <c r="H42" s="285"/>
      <c r="I42" s="285"/>
      <c r="J42" s="97"/>
      <c r="K42" s="292" t="s">
        <v>17</v>
      </c>
      <c r="L42" s="292"/>
      <c r="M42" s="292"/>
      <c r="N42" s="292"/>
      <c r="O42" s="292"/>
    </row>
    <row r="43" spans="1:15" ht="15" customHeight="1" x14ac:dyDescent="0.25">
      <c r="A43" s="286" t="s">
        <v>753</v>
      </c>
      <c r="B43" s="286"/>
      <c r="C43" s="286"/>
      <c r="D43" s="286"/>
      <c r="E43" s="66"/>
      <c r="F43" s="286" t="s">
        <v>754</v>
      </c>
      <c r="G43" s="286"/>
      <c r="H43" s="286"/>
      <c r="I43" s="286"/>
      <c r="J43" s="97"/>
      <c r="K43" s="292" t="s">
        <v>18</v>
      </c>
      <c r="L43" s="292"/>
      <c r="M43" s="292"/>
      <c r="N43" s="292"/>
      <c r="O43" s="292"/>
    </row>
    <row r="44" spans="1:15" ht="15" x14ac:dyDescent="0.2">
      <c r="A44" s="15"/>
      <c r="B44" s="16"/>
      <c r="C44" s="15"/>
      <c r="D44" s="15"/>
      <c r="E44" s="16"/>
      <c r="F44" s="286"/>
      <c r="G44" s="286"/>
      <c r="H44" s="286"/>
      <c r="I44" s="286"/>
      <c r="J44" s="119"/>
      <c r="K44" s="441"/>
      <c r="L44" s="441"/>
      <c r="M44" s="441"/>
      <c r="N44" s="441"/>
      <c r="O44" s="441"/>
    </row>
    <row r="45" spans="1:15" ht="15" x14ac:dyDescent="0.2">
      <c r="A45" s="15"/>
      <c r="B45" s="16"/>
      <c r="C45" s="15"/>
      <c r="D45" s="15"/>
      <c r="E45" s="16"/>
      <c r="F45" s="15"/>
      <c r="G45" s="15"/>
      <c r="H45" s="17"/>
      <c r="I45" s="17"/>
      <c r="J45" s="119"/>
      <c r="K45" s="441"/>
      <c r="L45" s="441"/>
      <c r="M45" s="441"/>
      <c r="N45" s="441"/>
      <c r="O45" s="441"/>
    </row>
    <row r="46" spans="1:15" ht="15" x14ac:dyDescent="0.2">
      <c r="A46" s="15"/>
      <c r="B46" s="16"/>
      <c r="C46" s="15"/>
      <c r="D46" s="15"/>
      <c r="E46" s="16"/>
      <c r="F46" s="15"/>
      <c r="G46" s="15"/>
      <c r="H46" s="17"/>
      <c r="I46" s="17"/>
      <c r="J46" s="119"/>
      <c r="K46" s="441"/>
      <c r="L46" s="441"/>
      <c r="M46" s="441"/>
      <c r="N46" s="441"/>
      <c r="O46" s="441"/>
    </row>
    <row r="47" spans="1:15" ht="15" x14ac:dyDescent="0.2">
      <c r="A47" s="15"/>
      <c r="B47" s="16"/>
      <c r="C47" s="15"/>
      <c r="D47" s="15"/>
      <c r="E47" s="16"/>
      <c r="F47" s="15"/>
      <c r="G47" s="15"/>
      <c r="H47" s="17"/>
      <c r="I47" s="17"/>
      <c r="J47" s="119"/>
      <c r="K47" s="441"/>
      <c r="L47" s="441"/>
      <c r="M47" s="441"/>
      <c r="N47" s="441"/>
      <c r="O47" s="441"/>
    </row>
    <row r="48" spans="1:15" ht="15" x14ac:dyDescent="0.2">
      <c r="K48" s="341"/>
      <c r="L48" s="341"/>
      <c r="M48" s="341"/>
      <c r="N48" s="341"/>
      <c r="O48" s="341"/>
    </row>
    <row r="49" spans="11:15" ht="15" customHeight="1" x14ac:dyDescent="0.25">
      <c r="K49" s="291" t="s">
        <v>19</v>
      </c>
      <c r="L49" s="291"/>
      <c r="M49" s="291"/>
      <c r="N49" s="291"/>
      <c r="O49" s="291"/>
    </row>
    <row r="50" spans="11:15" ht="15.75" customHeight="1" x14ac:dyDescent="0.25">
      <c r="K50" s="292" t="s">
        <v>20</v>
      </c>
      <c r="L50" s="292"/>
      <c r="M50" s="292"/>
      <c r="N50" s="292"/>
      <c r="O50" s="292"/>
    </row>
  </sheetData>
  <sheetProtection selectLockedCells="1"/>
  <mergeCells count="69">
    <mergeCell ref="K48:O48"/>
    <mergeCell ref="K49:O49"/>
    <mergeCell ref="K50:O50"/>
    <mergeCell ref="A42:D42"/>
    <mergeCell ref="F42:I42"/>
    <mergeCell ref="K42:O42"/>
    <mergeCell ref="A43:D43"/>
    <mergeCell ref="F43:I44"/>
    <mergeCell ref="K43:O43"/>
    <mergeCell ref="K44:O47"/>
    <mergeCell ref="A32:N32"/>
    <mergeCell ref="K33:N33"/>
    <mergeCell ref="K35:O35"/>
    <mergeCell ref="K36:O40"/>
    <mergeCell ref="A41:D41"/>
    <mergeCell ref="F41:I41"/>
    <mergeCell ref="K41:O41"/>
    <mergeCell ref="G25:G26"/>
    <mergeCell ref="O25:O26"/>
    <mergeCell ref="A30:A31"/>
    <mergeCell ref="B30:B31"/>
    <mergeCell ref="C30:H31"/>
    <mergeCell ref="I30:I31"/>
    <mergeCell ref="J30:N30"/>
    <mergeCell ref="J31:N31"/>
    <mergeCell ref="A25:A26"/>
    <mergeCell ref="B25:B26"/>
    <mergeCell ref="C25:C26"/>
    <mergeCell ref="D25:D26"/>
    <mergeCell ref="E25:E26"/>
    <mergeCell ref="F25:F26"/>
    <mergeCell ref="G11:G15"/>
    <mergeCell ref="O11:O15"/>
    <mergeCell ref="A22:A24"/>
    <mergeCell ref="B22:B24"/>
    <mergeCell ref="C22:C24"/>
    <mergeCell ref="D22:D24"/>
    <mergeCell ref="E22:E24"/>
    <mergeCell ref="F22:F24"/>
    <mergeCell ref="G22:G24"/>
    <mergeCell ref="O22:O24"/>
    <mergeCell ref="A11:A15"/>
    <mergeCell ref="B11:B15"/>
    <mergeCell ref="C11:C15"/>
    <mergeCell ref="D11:D15"/>
    <mergeCell ref="E11:E15"/>
    <mergeCell ref="F11:F15"/>
    <mergeCell ref="O9:O10"/>
    <mergeCell ref="A7:O7"/>
    <mergeCell ref="A8:B8"/>
    <mergeCell ref="H8:I8"/>
    <mergeCell ref="K8:N8"/>
    <mergeCell ref="A9:A10"/>
    <mergeCell ref="B9:B10"/>
    <mergeCell ref="C9:C10"/>
    <mergeCell ref="D9:D10"/>
    <mergeCell ref="E9:E10"/>
    <mergeCell ref="F9:F10"/>
    <mergeCell ref="G9:G10"/>
    <mergeCell ref="H9:H10"/>
    <mergeCell ref="I9:I10"/>
    <mergeCell ref="J9:J10"/>
    <mergeCell ref="K9:N9"/>
    <mergeCell ref="A6:O6"/>
    <mergeCell ref="A1:O1"/>
    <mergeCell ref="A2:O2"/>
    <mergeCell ref="A3:O3"/>
    <mergeCell ref="A4:O4"/>
    <mergeCell ref="A5:O5"/>
  </mergeCells>
  <pageMargins left="0.70866141732283472" right="0.70866141732283472" top="0.74803149606299213" bottom="0.74803149606299213" header="0.31496062992125984" footer="0.31496062992125984"/>
  <pageSetup scale="65" orientation="landscape" r:id="rId1"/>
  <headerFooter>
    <oddHeader>&amp;C&amp;G</oddHeader>
    <oddFooter>&amp;R&amp;"Arial,Negrita"&amp;10&amp;K0070C0Página &amp;P&amp;K000000  |  &amp;K08-0243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22</vt:i4>
      </vt:variant>
    </vt:vector>
  </HeadingPairs>
  <TitlesOfParts>
    <vt:vector size="44" baseType="lpstr">
      <vt:lpstr>VME</vt:lpstr>
      <vt:lpstr>VMAEG</vt:lpstr>
      <vt:lpstr>VMEN</vt:lpstr>
      <vt:lpstr>VMH</vt:lpstr>
      <vt:lpstr>VMSEI</vt:lpstr>
      <vt:lpstr>VMM</vt:lpstr>
      <vt:lpstr>DAAyCC</vt:lpstr>
      <vt:lpstr>DGS</vt:lpstr>
      <vt:lpstr>DRRII</vt:lpstr>
      <vt:lpstr>DJ</vt:lpstr>
      <vt:lpstr>Depto.PP</vt:lpstr>
      <vt:lpstr>DPyD</vt:lpstr>
      <vt:lpstr>DEI</vt:lpstr>
      <vt:lpstr>DRRHH</vt:lpstr>
      <vt:lpstr>DC</vt:lpstr>
      <vt:lpstr>DTIC</vt:lpstr>
      <vt:lpstr>DAF</vt:lpstr>
      <vt:lpstr>DPE</vt:lpstr>
      <vt:lpstr>UEF</vt:lpstr>
      <vt:lpstr>DAIP</vt:lpstr>
      <vt:lpstr>OEGD</vt:lpstr>
      <vt:lpstr>USF</vt:lpstr>
      <vt:lpstr>DAAyCC!Títulos_a_imprimir</vt:lpstr>
      <vt:lpstr>DAF!Títulos_a_imprimir</vt:lpstr>
      <vt:lpstr>DAIP!Títulos_a_imprimir</vt:lpstr>
      <vt:lpstr>DC!Títulos_a_imprimir</vt:lpstr>
      <vt:lpstr>DEI!Títulos_a_imprimir</vt:lpstr>
      <vt:lpstr>Depto.PP!Títulos_a_imprimir</vt:lpstr>
      <vt:lpstr>DGS!Títulos_a_imprimir</vt:lpstr>
      <vt:lpstr>DJ!Títulos_a_imprimir</vt:lpstr>
      <vt:lpstr>DPE!Títulos_a_imprimir</vt:lpstr>
      <vt:lpstr>DPyD!Títulos_a_imprimir</vt:lpstr>
      <vt:lpstr>DRRHH!Títulos_a_imprimir</vt:lpstr>
      <vt:lpstr>DRRII!Títulos_a_imprimir</vt:lpstr>
      <vt:lpstr>DTIC!Títulos_a_imprimir</vt:lpstr>
      <vt:lpstr>OEGD!Títulos_a_imprimir</vt:lpstr>
      <vt:lpstr>UEF!Títulos_a_imprimir</vt:lpstr>
      <vt:lpstr>USF!Títulos_a_imprimir</vt:lpstr>
      <vt:lpstr>VMAEG!Títulos_a_imprimir</vt:lpstr>
      <vt:lpstr>VME!Títulos_a_imprimir</vt:lpstr>
      <vt:lpstr>VMEN!Títulos_a_imprimir</vt:lpstr>
      <vt:lpstr>VMH!Títulos_a_imprimir</vt:lpstr>
      <vt:lpstr>VMM!Títulos_a_imprimir</vt:lpstr>
      <vt:lpstr>VMSEI!Títulos_a_imprimir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Ivanna Cabral</dc:creator>
  <cp:lastModifiedBy>Evelyn Valdera Guerrero</cp:lastModifiedBy>
  <cp:lastPrinted>2020-02-26T16:32:38Z</cp:lastPrinted>
  <dcterms:created xsi:type="dcterms:W3CDTF">2016-10-31T16:07:48Z</dcterms:created>
  <dcterms:modified xsi:type="dcterms:W3CDTF">2020-02-26T18:13:18Z</dcterms:modified>
</cp:coreProperties>
</file>